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2221"/>
  <workbookPr showInkAnnotation="0" autoCompressPictures="0"/>
  <bookViews>
    <workbookView xWindow="3120" yWindow="5200" windowWidth="23380" windowHeight="1826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13" i="1" l="1"/>
  <c r="C8" i="1"/>
  <c r="C18" i="1"/>
  <c r="D13" i="1"/>
  <c r="D8" i="1"/>
  <c r="D18" i="1"/>
  <c r="E13" i="1"/>
  <c r="E8" i="1"/>
  <c r="E18" i="1"/>
  <c r="F13" i="1"/>
  <c r="F6" i="1"/>
  <c r="F8" i="1"/>
  <c r="F18" i="1"/>
  <c r="C22" i="1"/>
  <c r="G13" i="1"/>
  <c r="G6" i="1"/>
  <c r="G8" i="1"/>
  <c r="G18" i="1"/>
  <c r="C21" i="1"/>
  <c r="G17" i="1"/>
  <c r="G16" i="1"/>
  <c r="F16" i="1"/>
  <c r="F17" i="1"/>
  <c r="E16" i="1"/>
  <c r="E17" i="1"/>
  <c r="D16" i="1"/>
  <c r="D17" i="1"/>
  <c r="C17" i="1"/>
  <c r="C16" i="1"/>
</calcChain>
</file>

<file path=xl/comments1.xml><?xml version="1.0" encoding="utf-8"?>
<comments xmlns="http://schemas.openxmlformats.org/spreadsheetml/2006/main">
  <authors>
    <author>Lee Koehler</author>
  </authors>
  <commentList>
    <comment ref="F4" authorId="0">
      <text>
        <r>
          <rPr>
            <b/>
            <sz val="9"/>
            <color indexed="81"/>
            <rFont val="Arial"/>
            <family val="2"/>
          </rPr>
          <t>Lee Koehler:</t>
        </r>
        <r>
          <rPr>
            <sz val="9"/>
            <color indexed="81"/>
            <rFont val="Arial"/>
            <family val="2"/>
          </rPr>
          <t xml:space="preserve">
Ignoring all acquired pension assets and assuming that all losses are from the existing penion assets.</t>
        </r>
      </text>
    </comment>
    <comment ref="G4" authorId="0">
      <text>
        <r>
          <rPr>
            <b/>
            <sz val="9"/>
            <color indexed="81"/>
            <rFont val="Arial"/>
            <family val="2"/>
          </rPr>
          <t>Lee Koehler:</t>
        </r>
        <r>
          <rPr>
            <sz val="9"/>
            <color indexed="81"/>
            <rFont val="Arial"/>
            <family val="2"/>
          </rPr>
          <t xml:space="preserve">
Includes all pension assets acquired in Northwest merger in the denominator.</t>
        </r>
      </text>
    </comment>
  </commentList>
</comments>
</file>

<file path=xl/sharedStrings.xml><?xml version="1.0" encoding="utf-8"?>
<sst xmlns="http://schemas.openxmlformats.org/spreadsheetml/2006/main" count="27" uniqueCount="21">
  <si>
    <t>DAL</t>
  </si>
  <si>
    <t>Pension Benefits</t>
  </si>
  <si>
    <t>Other Postretirement and Postemployment Benefits</t>
  </si>
  <si>
    <t>Fair Value of Plan Assets at beginning of period</t>
  </si>
  <si>
    <t>(in $ millions)</t>
  </si>
  <si>
    <t>Total</t>
  </si>
  <si>
    <t>Actual (loss) gain on plan assets</t>
  </si>
  <si>
    <t>2008 - worst case</t>
  </si>
  <si>
    <t>2008 - best case</t>
  </si>
  <si>
    <t>Estimated Actual Rate of Return on Plan Assets</t>
  </si>
  <si>
    <t>Detalls on 2008:</t>
  </si>
  <si>
    <t>DAL merged with Northwest in October of 2008 which resulted in an addition of $4,015 in assets to its Pension plan. Given the disclosure in the filing, we cannot calculate the exact rate of return on plan assets for 2008. However, we do know that the rate of return was between -14.89% and -23.88%.</t>
  </si>
  <si>
    <t>Best Case</t>
  </si>
  <si>
    <t>Worst Case</t>
  </si>
  <si>
    <t>Average Return on Plan Assets Since Emerging From Bankruptcy</t>
  </si>
  <si>
    <t>Click for source data for 2011</t>
  </si>
  <si>
    <t>Click for source data for 2010</t>
  </si>
  <si>
    <t>Click for source data for 2009</t>
  </si>
  <si>
    <t>Click for source data for 2008 - worst case</t>
  </si>
  <si>
    <t>Click for source data for 2008 - best case</t>
  </si>
  <si>
    <t>Actual Rate of Return on Plan Assets = Actual (loss) gain divided by Assets at Beg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</si>
</sst>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7" x14ac:knownFonts="1">
    <font>
      <sz val="12"/>
      <color theme="1"/>
      <name val="Arial"/>
      <family val="2"/>
    </font>
    <font>
      <b/>
      <sz val="12"/>
      <color theme="1"/>
      <name val="Arial"/>
      <family val="2"/>
    </font>
    <font>
      <u/>
      <sz val="12"/>
      <color theme="10"/>
      <name val="Arial"/>
      <family val="2"/>
    </font>
    <font>
      <u/>
      <sz val="12"/>
      <color theme="11"/>
      <name val="Arial"/>
      <family val="2"/>
    </font>
    <font>
      <sz val="9"/>
      <color indexed="81"/>
      <name val="Arial"/>
      <family val="2"/>
    </font>
    <font>
      <b/>
      <sz val="9"/>
      <color indexed="81"/>
      <name val="Arial"/>
      <family val="2"/>
    </font>
    <font>
      <sz val="12"/>
      <color theme="1"/>
      <name val="Arial"/>
      <family val="2"/>
    </font>
  </fonts>
  <fills count="2">
    <fill>
      <patternFill patternType="none"/>
    </fill>
    <fill>
      <patternFill patternType="gray125"/>
    </fill>
  </fills>
  <borders count="1">
    <border>
      <left/>
      <right/>
      <top/>
      <bottom/>
      <diagonal/>
    </border>
  </borders>
  <cellStyleXfs count="2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6"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2">
    <xf numFmtId="0" fontId="0" fillId="0" borderId="0" xfId="0"/>
    <xf numFmtId="0" fontId="1" fillId="0" borderId="0" xfId="0" applyFont="1"/>
    <xf numFmtId="10" fontId="0" fillId="0" borderId="0" xfId="0" applyNumberFormat="1"/>
    <xf numFmtId="10" fontId="1" fillId="0" borderId="0" xfId="0" applyNumberFormat="1" applyFont="1"/>
    <xf numFmtId="164" fontId="0" fillId="0" borderId="0" xfId="0" applyNumberFormat="1"/>
    <xf numFmtId="164" fontId="1" fillId="0" borderId="0" xfId="0" applyNumberFormat="1" applyFont="1"/>
    <xf numFmtId="6" fontId="0" fillId="0" borderId="0" xfId="0" applyNumberFormat="1"/>
    <xf numFmtId="6" fontId="1" fillId="0" borderId="0" xfId="0" applyNumberFormat="1" applyFont="1"/>
    <xf numFmtId="9" fontId="0" fillId="0" borderId="0" xfId="19" applyFont="1"/>
    <xf numFmtId="0" fontId="0" fillId="0" borderId="0" xfId="0" applyAlignment="1">
      <alignment wrapText="1"/>
    </xf>
    <xf numFmtId="0" fontId="0" fillId="0" borderId="0" xfId="0" applyAlignment="1">
      <alignment horizontal="left" wrapText="1"/>
    </xf>
    <xf numFmtId="0" fontId="2" fillId="0" borderId="0" xfId="24"/>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1" builtinId="9" hidden="1"/>
    <cellStyle name="Followed Hyperlink" xfId="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20" builtinId="8" hidden="1"/>
    <cellStyle name="Hyperlink" xfId="22" builtinId="8" hidden="1"/>
    <cellStyle name="Hyperlink" xfId="24" builtinId="8"/>
    <cellStyle name="Normal" xfId="0" builtinId="0"/>
    <cellStyle name="Percent" xfId="19"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blog.newconstructs.com/wp-content/uploads/2012/05/DAL_actualReturnonPlanAssetsSourceData_2009.pdf" TargetMode="External"/><Relationship Id="rId4" Type="http://schemas.openxmlformats.org/officeDocument/2006/relationships/hyperlink" Target="http://blog.newconstructs.com/wp-content/uploads/2012/05/DAL_actualReturnonPlanAssetsSourceData_2008_worstCase.pdf" TargetMode="External"/><Relationship Id="rId5" Type="http://schemas.openxmlformats.org/officeDocument/2006/relationships/hyperlink" Target="http://blog.newconstructs.com/wp-content/uploads/2012/05/DAL_actualReturnonPlanAssetsSourceData_2008_bestCase.pdf" TargetMode="External"/><Relationship Id="rId6" Type="http://schemas.openxmlformats.org/officeDocument/2006/relationships/vmlDrawing" Target="../drawings/vmlDrawing1.vml"/><Relationship Id="rId7" Type="http://schemas.openxmlformats.org/officeDocument/2006/relationships/comments" Target="../comments1.xml"/><Relationship Id="rId1" Type="http://schemas.openxmlformats.org/officeDocument/2006/relationships/hyperlink" Target="http://blog.newconstructs.com/wp-content/uploads/2012/05/DAL_actualReturnonPlanAssetsSourceData_2011.pdf" TargetMode="External"/><Relationship Id="rId2" Type="http://schemas.openxmlformats.org/officeDocument/2006/relationships/hyperlink" Target="http://blog.newconstructs.com/wp-content/uploads/2012/05/DAL_actualReturnonPlanAssetsSourceData_2010.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tabSelected="1" showRuler="0" workbookViewId="0">
      <selection activeCell="A24" sqref="A24:XFD25"/>
    </sheetView>
  </sheetViews>
  <sheetFormatPr baseColWidth="10" defaultRowHeight="15" x14ac:dyDescent="0"/>
  <cols>
    <col min="2" max="2" width="42.140625" bestFit="1" customWidth="1"/>
    <col min="3" max="6" width="15.28515625" bestFit="1" customWidth="1"/>
    <col min="7" max="7" width="14.28515625" bestFit="1" customWidth="1"/>
    <col min="9" max="10" width="14.140625" customWidth="1"/>
    <col min="11" max="11" width="12.42578125" customWidth="1"/>
  </cols>
  <sheetData>
    <row r="1" spans="1:11">
      <c r="A1" s="1" t="s">
        <v>0</v>
      </c>
    </row>
    <row r="2" spans="1:11">
      <c r="A2" s="1" t="s">
        <v>9</v>
      </c>
    </row>
    <row r="3" spans="1:11">
      <c r="C3" t="s">
        <v>4</v>
      </c>
    </row>
    <row r="4" spans="1:11">
      <c r="C4" s="1">
        <v>2011</v>
      </c>
      <c r="D4" s="1">
        <v>2010</v>
      </c>
      <c r="E4" s="1">
        <v>2009</v>
      </c>
      <c r="F4" s="1" t="s">
        <v>7</v>
      </c>
      <c r="G4" s="1" t="s">
        <v>8</v>
      </c>
      <c r="I4" s="1" t="s">
        <v>10</v>
      </c>
    </row>
    <row r="5" spans="1:11">
      <c r="A5" s="1" t="s">
        <v>3</v>
      </c>
      <c r="I5" s="10" t="s">
        <v>11</v>
      </c>
      <c r="J5" s="10"/>
      <c r="K5" s="10"/>
    </row>
    <row r="6" spans="1:11">
      <c r="B6" t="s">
        <v>1</v>
      </c>
      <c r="C6" s="4">
        <v>8249</v>
      </c>
      <c r="D6" s="4">
        <v>7623</v>
      </c>
      <c r="E6" s="4">
        <v>7295</v>
      </c>
      <c r="F6" s="4">
        <f>4882</f>
        <v>4882</v>
      </c>
      <c r="G6" s="4">
        <f>4882+4015</f>
        <v>8897</v>
      </c>
      <c r="I6" s="10"/>
      <c r="J6" s="10"/>
      <c r="K6" s="10"/>
    </row>
    <row r="7" spans="1:11">
      <c r="B7" t="s">
        <v>2</v>
      </c>
      <c r="C7" s="4">
        <v>1120</v>
      </c>
      <c r="D7" s="4">
        <v>1153</v>
      </c>
      <c r="E7" s="4">
        <v>1052</v>
      </c>
      <c r="F7" s="4">
        <v>1764</v>
      </c>
      <c r="G7" s="4">
        <v>1764</v>
      </c>
      <c r="I7" s="10"/>
      <c r="J7" s="10"/>
      <c r="K7" s="10"/>
    </row>
    <row r="8" spans="1:11" s="1" customFormat="1">
      <c r="B8" s="1" t="s">
        <v>5</v>
      </c>
      <c r="C8" s="5">
        <f>SUM(C6:C7)</f>
        <v>9369</v>
      </c>
      <c r="D8" s="5">
        <f t="shared" ref="D8:G8" si="0">SUM(D6:D7)</f>
        <v>8776</v>
      </c>
      <c r="E8" s="5">
        <f t="shared" si="0"/>
        <v>8347</v>
      </c>
      <c r="F8" s="5">
        <f t="shared" si="0"/>
        <v>6646</v>
      </c>
      <c r="G8" s="5">
        <f t="shared" si="0"/>
        <v>10661</v>
      </c>
      <c r="I8" s="10"/>
      <c r="J8" s="10"/>
      <c r="K8" s="10"/>
    </row>
    <row r="9" spans="1:11">
      <c r="I9" s="10"/>
      <c r="J9" s="10"/>
      <c r="K9" s="10"/>
    </row>
    <row r="10" spans="1:11">
      <c r="A10" s="1" t="s">
        <v>6</v>
      </c>
      <c r="I10" s="10"/>
      <c r="J10" s="10"/>
      <c r="K10" s="10"/>
    </row>
    <row r="11" spans="1:11">
      <c r="B11" t="s">
        <v>1</v>
      </c>
      <c r="C11" s="6">
        <v>-16</v>
      </c>
      <c r="D11" s="6">
        <v>975</v>
      </c>
      <c r="E11" s="6">
        <v>1198</v>
      </c>
      <c r="F11" s="6">
        <v>-1090</v>
      </c>
      <c r="G11" s="6">
        <v>-1090</v>
      </c>
    </row>
    <row r="12" spans="1:11">
      <c r="B12" t="s">
        <v>2</v>
      </c>
      <c r="C12" s="6">
        <v>-37</v>
      </c>
      <c r="D12" s="6">
        <v>140</v>
      </c>
      <c r="E12" s="6">
        <v>291</v>
      </c>
      <c r="F12" s="6">
        <v>-497</v>
      </c>
      <c r="G12" s="6">
        <v>-497</v>
      </c>
    </row>
    <row r="13" spans="1:11" s="1" customFormat="1">
      <c r="B13" s="1" t="s">
        <v>5</v>
      </c>
      <c r="C13" s="7">
        <f>SUM(C11:C12)</f>
        <v>-53</v>
      </c>
      <c r="D13" s="7">
        <f>SUM(D11:D12)</f>
        <v>1115</v>
      </c>
      <c r="E13" s="7">
        <f>SUM(E11:E12)</f>
        <v>1489</v>
      </c>
      <c r="F13" s="7">
        <f>SUM(F11:F12)</f>
        <v>-1587</v>
      </c>
      <c r="G13" s="7">
        <f>SUM(G11:G12)</f>
        <v>-1587</v>
      </c>
    </row>
    <row r="15" spans="1:11">
      <c r="A15" s="1" t="s">
        <v>20</v>
      </c>
    </row>
    <row r="16" spans="1:11">
      <c r="B16" t="s">
        <v>1</v>
      </c>
      <c r="C16" s="2">
        <f t="shared" ref="C16:G18" si="1">C11/C6</f>
        <v>-1.9396290459449631E-3</v>
      </c>
      <c r="D16" s="2">
        <f t="shared" si="1"/>
        <v>0.12790240062967337</v>
      </c>
      <c r="E16" s="2">
        <f t="shared" si="1"/>
        <v>0.16422206991089788</v>
      </c>
      <c r="F16" s="2">
        <f t="shared" si="1"/>
        <v>-0.22326915198689062</v>
      </c>
      <c r="G16" s="2">
        <f t="shared" si="1"/>
        <v>-0.12251320669888727</v>
      </c>
    </row>
    <row r="17" spans="2:9">
      <c r="B17" t="s">
        <v>2</v>
      </c>
      <c r="C17" s="2">
        <f t="shared" si="1"/>
        <v>-3.3035714285714286E-2</v>
      </c>
      <c r="D17" s="2">
        <f t="shared" si="1"/>
        <v>0.12142237640936687</v>
      </c>
      <c r="E17" s="2">
        <f t="shared" si="1"/>
        <v>0.27661596958174905</v>
      </c>
      <c r="F17" s="2">
        <f t="shared" si="1"/>
        <v>-0.28174603174603174</v>
      </c>
      <c r="G17" s="2">
        <f t="shared" si="1"/>
        <v>-0.28174603174603174</v>
      </c>
    </row>
    <row r="18" spans="2:9" s="1" customFormat="1">
      <c r="B18" s="1" t="s">
        <v>5</v>
      </c>
      <c r="C18" s="3">
        <f t="shared" si="1"/>
        <v>-5.6569537837549361E-3</v>
      </c>
      <c r="D18" s="3">
        <f t="shared" si="1"/>
        <v>0.12705104831358249</v>
      </c>
      <c r="E18" s="3">
        <f t="shared" si="1"/>
        <v>0.17838744459087097</v>
      </c>
      <c r="F18" s="3">
        <f t="shared" si="1"/>
        <v>-0.23879024977430033</v>
      </c>
      <c r="G18" s="3">
        <f t="shared" si="1"/>
        <v>-0.14886033205140231</v>
      </c>
    </row>
    <row r="20" spans="2:9">
      <c r="B20" s="1" t="s">
        <v>14</v>
      </c>
    </row>
    <row r="21" spans="2:9" ht="15" customHeight="1">
      <c r="B21" t="s">
        <v>12</v>
      </c>
      <c r="C21" s="2">
        <f>AVERAGE(C18:E18,G18)</f>
        <v>3.7730301767324045E-2</v>
      </c>
      <c r="I21" s="9"/>
    </row>
    <row r="22" spans="2:9" ht="15" customHeight="1">
      <c r="B22" t="s">
        <v>13</v>
      </c>
      <c r="C22" s="2">
        <f>AVERAGE(C18:F18)</f>
        <v>1.5247822336599541E-2</v>
      </c>
      <c r="I22" s="9"/>
    </row>
    <row r="23" spans="2:9" ht="15" customHeight="1">
      <c r="I23" s="9"/>
    </row>
    <row r="24" spans="2:9">
      <c r="I24" s="9"/>
    </row>
    <row r="25" spans="2:9">
      <c r="B25" s="11" t="s">
        <v>15</v>
      </c>
    </row>
    <row r="26" spans="2:9">
      <c r="B26" s="11" t="s">
        <v>16</v>
      </c>
    </row>
    <row r="27" spans="2:9">
      <c r="B27" s="11" t="s">
        <v>17</v>
      </c>
      <c r="F27" s="8"/>
      <c r="G27" s="8"/>
    </row>
    <row r="28" spans="2:9">
      <c r="B28" s="11" t="s">
        <v>18</v>
      </c>
    </row>
    <row r="29" spans="2:9">
      <c r="B29" s="11" t="s">
        <v>19</v>
      </c>
    </row>
  </sheetData>
  <mergeCells count="1">
    <mergeCell ref="I5:K10"/>
  </mergeCells>
  <hyperlinks>
    <hyperlink ref="B25" r:id="rId1"/>
    <hyperlink ref="B26" r:id="rId2"/>
    <hyperlink ref="B27" r:id="rId3"/>
    <hyperlink ref="B28" r:id="rId4"/>
    <hyperlink ref="B29" r:id="rId5"/>
  </hyperlinks>
  <pageMargins left="0.75" right="0.75" top="1" bottom="1" header="0.5" footer="0.5"/>
  <pageSetup orientation="portrait" horizontalDpi="4294967292" verticalDpi="4294967292"/>
  <legacyDrawing r:id="rId6"/>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New Constructs,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Koehler</dc:creator>
  <cp:lastModifiedBy>David Trainer</cp:lastModifiedBy>
  <dcterms:created xsi:type="dcterms:W3CDTF">2012-05-01T16:38:16Z</dcterms:created>
  <dcterms:modified xsi:type="dcterms:W3CDTF">2012-05-16T18:51:10Z</dcterms:modified>
</cp:coreProperties>
</file>