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2221"/>
  <workbookPr showInkAnnotation="0" autoCompressPictures="0"/>
  <bookViews>
    <workbookView xWindow="24720" yWindow="1140" windowWidth="36320" windowHeight="22460" tabRatio="500"/>
  </bookViews>
  <sheets>
    <sheet name="GT" sheetId="1" r:id="rId1"/>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P10" i="1" l="1"/>
  <c r="O10" i="1"/>
  <c r="N10" i="1"/>
  <c r="M10" i="1"/>
  <c r="L10" i="1"/>
  <c r="P16" i="1"/>
  <c r="O16" i="1"/>
  <c r="N16" i="1"/>
  <c r="M16" i="1"/>
  <c r="L16" i="1"/>
  <c r="K10" i="1"/>
  <c r="K16" i="1"/>
  <c r="J21" i="1"/>
  <c r="I21" i="1"/>
  <c r="H21" i="1"/>
  <c r="G21" i="1"/>
  <c r="J10" i="1"/>
  <c r="I10" i="1"/>
  <c r="H10" i="1"/>
  <c r="G10" i="1"/>
  <c r="F10" i="1"/>
  <c r="E10" i="1"/>
  <c r="D10" i="1"/>
  <c r="C10" i="1"/>
  <c r="J15" i="1"/>
  <c r="I15" i="1"/>
  <c r="H15" i="1"/>
  <c r="G15" i="1"/>
  <c r="F15" i="1"/>
  <c r="E15" i="1"/>
  <c r="D15" i="1"/>
  <c r="C15" i="1"/>
  <c r="F21" i="1"/>
  <c r="E21" i="1"/>
  <c r="D21" i="1"/>
  <c r="C21" i="1"/>
  <c r="D16" i="1"/>
  <c r="E16" i="1"/>
  <c r="F16" i="1"/>
  <c r="G16" i="1"/>
  <c r="H16" i="1"/>
  <c r="I16" i="1"/>
  <c r="J16" i="1"/>
  <c r="C16" i="1"/>
  <c r="P22" i="1"/>
  <c r="O22" i="1"/>
  <c r="N22" i="1"/>
  <c r="M22" i="1"/>
  <c r="L22" i="1"/>
  <c r="K22" i="1"/>
  <c r="J22" i="1"/>
  <c r="I22" i="1"/>
  <c r="H22" i="1"/>
  <c r="G22" i="1"/>
  <c r="F22" i="1"/>
  <c r="E22" i="1"/>
  <c r="D22" i="1"/>
  <c r="C22" i="1"/>
  <c r="C27" i="1"/>
  <c r="C29" i="1"/>
  <c r="D27" i="1"/>
  <c r="D29" i="1"/>
  <c r="E27" i="1"/>
  <c r="E29" i="1"/>
  <c r="F27" i="1"/>
  <c r="F29" i="1"/>
  <c r="G27" i="1"/>
  <c r="G29" i="1"/>
  <c r="H27" i="1"/>
  <c r="H29" i="1"/>
  <c r="I27" i="1"/>
  <c r="I29" i="1"/>
  <c r="J27" i="1"/>
  <c r="J29" i="1"/>
  <c r="K29" i="1"/>
  <c r="L29" i="1"/>
  <c r="M29" i="1"/>
  <c r="N29" i="1"/>
  <c r="O29" i="1"/>
  <c r="P29" i="1"/>
  <c r="C32" i="1"/>
  <c r="D32" i="1"/>
  <c r="E32" i="1"/>
  <c r="F32" i="1"/>
  <c r="G32" i="1"/>
  <c r="H32" i="1"/>
  <c r="I32" i="1"/>
  <c r="J32" i="1"/>
  <c r="C33" i="1"/>
  <c r="D33" i="1"/>
  <c r="E33" i="1"/>
  <c r="F33" i="1"/>
  <c r="G33" i="1"/>
  <c r="H33" i="1"/>
  <c r="I33" i="1"/>
  <c r="J33" i="1"/>
  <c r="C34" i="1"/>
  <c r="D34" i="1"/>
  <c r="E34" i="1"/>
  <c r="F34" i="1"/>
  <c r="G34" i="1"/>
  <c r="H34" i="1"/>
  <c r="I34" i="1"/>
  <c r="J34" i="1"/>
  <c r="K34" i="1"/>
  <c r="L34" i="1"/>
  <c r="M34" i="1"/>
  <c r="N34" i="1"/>
  <c r="O34" i="1"/>
  <c r="P34" i="1"/>
  <c r="C35" i="1"/>
  <c r="D35" i="1"/>
  <c r="E35" i="1"/>
  <c r="F35" i="1"/>
  <c r="G35" i="1"/>
  <c r="H35" i="1"/>
  <c r="I35" i="1"/>
  <c r="J35" i="1"/>
  <c r="K35" i="1"/>
  <c r="L35" i="1"/>
  <c r="M35" i="1"/>
  <c r="N35" i="1"/>
  <c r="O35" i="1"/>
  <c r="P35" i="1"/>
  <c r="C36" i="1"/>
  <c r="D36" i="1"/>
  <c r="E36" i="1"/>
  <c r="F36" i="1"/>
  <c r="G36" i="1"/>
  <c r="H36" i="1"/>
  <c r="I36" i="1"/>
  <c r="J36" i="1"/>
  <c r="K36" i="1"/>
  <c r="L36" i="1"/>
  <c r="M36" i="1"/>
  <c r="N36" i="1"/>
  <c r="O36" i="1"/>
  <c r="P36" i="1"/>
  <c r="C39" i="1"/>
  <c r="D39" i="1"/>
  <c r="E39" i="1"/>
</calcChain>
</file>

<file path=xl/comments1.xml><?xml version="1.0" encoding="utf-8"?>
<comments xmlns="http://schemas.openxmlformats.org/spreadsheetml/2006/main">
  <authors>
    <author>David Trainer</author>
  </authors>
  <commentList>
    <comment ref="B10" authorId="0">
      <text>
        <r>
          <rPr>
            <b/>
            <sz val="9"/>
            <color indexed="81"/>
            <rFont val="Arial"/>
            <family val="2"/>
          </rPr>
          <t>These adjustments were taken directly from suggestions by Goodyear's IR contact Mike McCormick.
Upon review of my original calculations, Mike asked me to analyze historical returns with the adjustments as shown here. Mike thought these adjustments provide a more accurate assessment of the actual returns.</t>
        </r>
      </text>
    </comment>
    <comment ref="B15" authorId="0">
      <text>
        <r>
          <rPr>
            <b/>
            <sz val="9"/>
            <color indexed="81"/>
            <rFont val="Arial"/>
            <family val="2"/>
          </rPr>
          <t>These adjustments were taken directly from suggestions by Goodyear's IR contact Mike McCormick.
Upon review of my original calculations, Mike asked me to analyze historical returns with the adjustments as shown here. Mike thought these adjustments provide a more accurate assessment of the actual returns.</t>
        </r>
      </text>
    </comment>
  </commentList>
</comments>
</file>

<file path=xl/sharedStrings.xml><?xml version="1.0" encoding="utf-8"?>
<sst xmlns="http://schemas.openxmlformats.org/spreadsheetml/2006/main" count="48" uniqueCount="31">
  <si>
    <t>Click for source data for 2006 and Prior</t>
  </si>
  <si>
    <t>Click for source data for 2007</t>
  </si>
  <si>
    <t>Click for source data for 2008</t>
  </si>
  <si>
    <t>Click for source data for 2009</t>
  </si>
  <si>
    <t>Click for source data for 2010</t>
  </si>
  <si>
    <t>Click for source data for 2011</t>
  </si>
  <si>
    <t>Average Return on Plan Assets</t>
  </si>
  <si>
    <t>Past 5 yrs</t>
  </si>
  <si>
    <t>Past 10yrs</t>
  </si>
  <si>
    <t>Since 1998</t>
  </si>
  <si>
    <t>Total</t>
  </si>
  <si>
    <t>Other Postretirement Benefits</t>
  </si>
  <si>
    <t>Pension Plans</t>
  </si>
  <si>
    <t>Non-U.S.</t>
  </si>
  <si>
    <t>U.S.</t>
  </si>
  <si>
    <t>Actual Rate of Return on Plan Assets = Actual (loss) gain divided by Assets at Beg Of Period</t>
  </si>
  <si>
    <t>Actual (loss) gain on plan assets</t>
  </si>
  <si>
    <t>Fair Value of Plan Assets at beginning of period</t>
  </si>
  <si>
    <t>(in $ millions)</t>
  </si>
  <si>
    <t>Estimated Actual Rate of Return on Plan Assets</t>
  </si>
  <si>
    <t>GT</t>
  </si>
  <si>
    <t xml:space="preserve">  Cash Funding of direct participants</t>
  </si>
  <si>
    <t xml:space="preserve">  Benefit Payments</t>
  </si>
  <si>
    <t xml:space="preserve">  Company Contributions</t>
  </si>
  <si>
    <t>U.S. - adjusted</t>
  </si>
  <si>
    <t>Non-U.S. - adjusted</t>
  </si>
  <si>
    <t>Estimated Return on Plan Assets for 2011</t>
  </si>
  <si>
    <t>Notes:</t>
  </si>
  <si>
    <t xml:space="preserve"> Prior to 2005 (break-out for 2004 was taken from the 2004 filing), 'Pension Plans was not broken out.</t>
  </si>
  <si>
    <t xml:space="preserve"> Adjustments to the beginning assets were taken directly from suggestions by Goodyear's IR contact Mike McCormick.</t>
  </si>
  <si>
    <t xml:space="preserve">      Upon review of my original calculations, Mike asked me to analyze historical returns with the adjustments as shown here. Mike thought these adjustments provide a more accurate assessment of the actual returns.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</si>
</sst>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44" formatCode="_(&quot;$&quot;* #,##0.00_);_(&quot;$&quot;* \(#,##0.00\);_(&quot;$&quot;* &quot;-&quot;??_);_(@_)"/>
    <numFmt numFmtId="164" formatCode="_(&quot;$&quot;* #,##0_);_(&quot;$&quot;* \(#,##0\);_(&quot;$&quot;* &quot;-&quot;??_);_(@_)"/>
    <numFmt numFmtId="165" formatCode="&quot;$&quot;#,##0"/>
    <numFmt numFmtId="166" formatCode="&quot;$&quot;#,##0.00"/>
  </numFmts>
  <fonts count="8" x14ac:knownFonts="1">
    <font>
      <sz val="12"/>
      <color theme="1"/>
      <name val="Arial"/>
      <family val="2"/>
    </font>
    <font>
      <sz val="12"/>
      <color theme="1"/>
      <name val="Arial"/>
      <family val="2"/>
    </font>
    <font>
      <b/>
      <sz val="12"/>
      <color theme="1"/>
      <name val="Arial"/>
      <family val="2"/>
    </font>
    <font>
      <u/>
      <sz val="12"/>
      <color theme="10"/>
      <name val="Arial"/>
      <family val="2"/>
    </font>
    <font>
      <b/>
      <u/>
      <sz val="12"/>
      <color theme="1"/>
      <name val="Arial"/>
    </font>
    <font>
      <u/>
      <sz val="12"/>
      <color theme="11"/>
      <name val="Arial"/>
      <family val="2"/>
    </font>
    <font>
      <i/>
      <sz val="12"/>
      <color theme="1"/>
      <name val="Arial"/>
    </font>
    <font>
      <b/>
      <sz val="9"/>
      <color indexed="81"/>
      <name val="Arial"/>
      <family val="2"/>
    </font>
  </fonts>
  <fills count="2">
    <fill>
      <patternFill patternType="none"/>
    </fill>
    <fill>
      <patternFill patternType="gray125"/>
    </fill>
  </fills>
  <borders count="5">
    <border>
      <left/>
      <right/>
      <top/>
      <bottom/>
      <diagonal/>
    </border>
    <border>
      <left/>
      <right/>
      <top/>
      <bottom style="medium">
        <color auto="1"/>
      </bottom>
      <diagonal/>
    </border>
    <border>
      <left/>
      <right/>
      <top/>
      <bottom style="double">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3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34">
    <xf numFmtId="0" fontId="0" fillId="0" borderId="0" xfId="0"/>
    <xf numFmtId="0" fontId="2" fillId="0" borderId="0" xfId="0" applyFont="1"/>
    <xf numFmtId="0" fontId="3" fillId="0" borderId="0" xfId="3"/>
    <xf numFmtId="9" fontId="0" fillId="0" borderId="0" xfId="2" applyFont="1"/>
    <xf numFmtId="0" fontId="0" fillId="0" borderId="0" xfId="0" applyAlignment="1">
      <alignment wrapText="1"/>
    </xf>
    <xf numFmtId="10" fontId="2" fillId="0" borderId="0" xfId="0" applyNumberFormat="1" applyFont="1"/>
    <xf numFmtId="10" fontId="4" fillId="0" borderId="0" xfId="0" applyNumberFormat="1" applyFont="1" applyAlignment="1">
      <alignment horizontal="right"/>
    </xf>
    <xf numFmtId="10" fontId="0" fillId="0" borderId="1" xfId="0" applyNumberFormat="1" applyBorder="1"/>
    <xf numFmtId="0" fontId="0" fillId="0" borderId="1" xfId="0" applyBorder="1"/>
    <xf numFmtId="10" fontId="0" fillId="0" borderId="0" xfId="0" applyNumberFormat="1"/>
    <xf numFmtId="10" fontId="0" fillId="0" borderId="2" xfId="0" applyNumberFormat="1" applyBorder="1"/>
    <xf numFmtId="0" fontId="0" fillId="0" borderId="2" xfId="0" applyBorder="1"/>
    <xf numFmtId="6" fontId="2" fillId="0" borderId="0" xfId="0" applyNumberFormat="1" applyFont="1"/>
    <xf numFmtId="6" fontId="0" fillId="0" borderId="1" xfId="0" applyNumberFormat="1" applyBorder="1"/>
    <xf numFmtId="164" fontId="0" fillId="0" borderId="0" xfId="1" applyNumberFormat="1" applyFont="1"/>
    <xf numFmtId="6" fontId="0" fillId="0" borderId="0" xfId="0" applyNumberFormat="1"/>
    <xf numFmtId="6" fontId="0" fillId="0" borderId="2" xfId="0" applyNumberFormat="1" applyBorder="1"/>
    <xf numFmtId="0" fontId="0" fillId="0" borderId="0" xfId="0" applyBorder="1"/>
    <xf numFmtId="165" fontId="2" fillId="0" borderId="0" xfId="0" applyNumberFormat="1" applyFont="1"/>
    <xf numFmtId="165" fontId="0" fillId="0" borderId="0" xfId="0" applyNumberFormat="1"/>
    <xf numFmtId="164" fontId="0" fillId="0" borderId="0" xfId="1" applyNumberFormat="1" applyFont="1" applyAlignment="1">
      <alignment wrapText="1"/>
    </xf>
    <xf numFmtId="165" fontId="0" fillId="0" borderId="0" xfId="0" applyNumberFormat="1" applyBorder="1"/>
    <xf numFmtId="0" fontId="0" fillId="0" borderId="0" xfId="0" applyBorder="1" applyAlignment="1">
      <alignment wrapText="1"/>
    </xf>
    <xf numFmtId="0" fontId="6" fillId="0" borderId="0" xfId="0" applyFont="1"/>
    <xf numFmtId="165" fontId="6" fillId="0" borderId="0" xfId="0" applyNumberFormat="1" applyFont="1"/>
    <xf numFmtId="0" fontId="6" fillId="0" borderId="2" xfId="0" applyFont="1" applyBorder="1"/>
    <xf numFmtId="165" fontId="6" fillId="0" borderId="2" xfId="0" applyNumberFormat="1" applyFont="1" applyBorder="1"/>
    <xf numFmtId="0" fontId="6" fillId="0" borderId="2" xfId="0" applyFont="1" applyBorder="1" applyAlignment="1">
      <alignment wrapText="1"/>
    </xf>
    <xf numFmtId="0" fontId="6" fillId="0" borderId="1" xfId="0" applyFont="1" applyBorder="1"/>
    <xf numFmtId="165" fontId="6" fillId="0" borderId="1" xfId="0" applyNumberFormat="1" applyFont="1" applyBorder="1"/>
    <xf numFmtId="0" fontId="6" fillId="0" borderId="1" xfId="0" applyFont="1" applyBorder="1" applyAlignment="1">
      <alignment wrapText="1"/>
    </xf>
    <xf numFmtId="166" fontId="6" fillId="0" borderId="1" xfId="0" applyNumberFormat="1" applyFont="1" applyBorder="1"/>
    <xf numFmtId="0" fontId="2" fillId="0" borderId="3" xfId="0" applyFont="1" applyBorder="1"/>
    <xf numFmtId="10" fontId="2" fillId="0" borderId="4" xfId="0" applyNumberFormat="1" applyFont="1" applyBorder="1"/>
  </cellXfs>
  <cellStyles count="35">
    <cellStyle name="Currency" xfId="1" builtinId="4"/>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Hyperlink" xfId="3" builtinId="8"/>
    <cellStyle name="Normal" xfId="0" builtinId="0"/>
    <cellStyle name="Percent" xfId="2" builtinId="5"/>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blog.newconstructs.com/wp-content/uploads/2012/05/GT_actualReturnonPlanAssetsSourceData_2009.pdf" TargetMode="External"/><Relationship Id="rId4" Type="http://schemas.openxmlformats.org/officeDocument/2006/relationships/hyperlink" Target="http://blog.newconstructs.com/wp-content/uploads/2012/05/GT_actualReturnonPlanAssetsSourceData_2008.pdf" TargetMode="External"/><Relationship Id="rId5" Type="http://schemas.openxmlformats.org/officeDocument/2006/relationships/hyperlink" Target="http://blog.newconstructs.com/wp-content/uploads/2012/05/GT_actualReturnonPlanAssetsSourceData_2007.pdf" TargetMode="External"/><Relationship Id="rId6" Type="http://schemas.openxmlformats.org/officeDocument/2006/relationships/hyperlink" Target="http://blog.newconstructs.com/wp-content/uploads/2012/05/NewConstructsModel_X_netFundedStatusPensionsAndPostretirementBenefits.pdf" TargetMode="External"/><Relationship Id="rId7" Type="http://schemas.openxmlformats.org/officeDocument/2006/relationships/vmlDrawing" Target="../drawings/vmlDrawing1.vml"/><Relationship Id="rId8" Type="http://schemas.openxmlformats.org/officeDocument/2006/relationships/comments" Target="../comments1.xml"/><Relationship Id="rId1" Type="http://schemas.openxmlformats.org/officeDocument/2006/relationships/hyperlink" Target="http://blog.newconstructs.com/wp-content/uploads/2012/05/GT_actualReturnonPlanAssetsSourceData_2011.pdf" TargetMode="External"/><Relationship Id="rId2" Type="http://schemas.openxmlformats.org/officeDocument/2006/relationships/hyperlink" Target="http://blog.newconstructs.com/wp-content/uploads/2012/05/GT_actualReturnonPlanAssetsSourceData_2010.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5"/>
  <sheetViews>
    <sheetView tabSelected="1" workbookViewId="0">
      <selection activeCell="C41" sqref="C41"/>
    </sheetView>
  </sheetViews>
  <sheetFormatPr baseColWidth="10" defaultRowHeight="15" x14ac:dyDescent="0"/>
  <cols>
    <col min="2" max="2" width="42.140625" bestFit="1" customWidth="1"/>
    <col min="3" max="6" width="15.28515625" bestFit="1" customWidth="1"/>
    <col min="7" max="7" width="14.28515625" bestFit="1" customWidth="1"/>
    <col min="9" max="10" width="14.140625" customWidth="1"/>
    <col min="11" max="11" width="12.42578125" customWidth="1"/>
  </cols>
  <sheetData>
    <row r="1" spans="1:16">
      <c r="A1" s="1" t="s">
        <v>20</v>
      </c>
    </row>
    <row r="2" spans="1:16">
      <c r="A2" s="1" t="s">
        <v>19</v>
      </c>
    </row>
    <row r="3" spans="1:16">
      <c r="C3" t="s">
        <v>18</v>
      </c>
    </row>
    <row r="4" spans="1:16">
      <c r="C4" s="1">
        <v>2011</v>
      </c>
      <c r="D4" s="1">
        <v>2010</v>
      </c>
      <c r="E4" s="1">
        <v>2009</v>
      </c>
      <c r="F4" s="1">
        <v>2008</v>
      </c>
      <c r="G4" s="1">
        <v>2007</v>
      </c>
      <c r="H4" s="1">
        <v>2006</v>
      </c>
      <c r="I4" s="1">
        <v>2005</v>
      </c>
      <c r="J4" s="1">
        <v>2004</v>
      </c>
      <c r="K4" s="1">
        <v>2003</v>
      </c>
      <c r="L4" s="1">
        <v>2002</v>
      </c>
      <c r="M4" s="1">
        <v>2001</v>
      </c>
      <c r="N4" s="1">
        <v>2000</v>
      </c>
      <c r="O4" s="1">
        <v>1999</v>
      </c>
      <c r="P4" s="1">
        <v>1998</v>
      </c>
    </row>
    <row r="5" spans="1:16">
      <c r="A5" s="1" t="s">
        <v>17</v>
      </c>
      <c r="I5" s="4"/>
      <c r="J5" s="4"/>
      <c r="K5" s="4"/>
    </row>
    <row r="6" spans="1:16">
      <c r="B6" t="s">
        <v>14</v>
      </c>
      <c r="C6" s="19">
        <v>3714</v>
      </c>
      <c r="D6" s="19">
        <v>3412</v>
      </c>
      <c r="E6" s="19">
        <v>2887</v>
      </c>
      <c r="F6" s="19">
        <v>4456</v>
      </c>
      <c r="G6" s="19">
        <v>4050</v>
      </c>
      <c r="H6" s="19">
        <v>3404</v>
      </c>
      <c r="I6" s="20">
        <v>3046</v>
      </c>
      <c r="J6" s="20">
        <v>2886</v>
      </c>
      <c r="K6" s="19">
        <v>3602.4</v>
      </c>
      <c r="L6" s="19">
        <v>4176.2</v>
      </c>
      <c r="M6" s="19">
        <v>4749.6000000000004</v>
      </c>
      <c r="N6" s="19">
        <v>5178.8999999999996</v>
      </c>
      <c r="O6" s="19">
        <v>3931.2</v>
      </c>
      <c r="P6" s="19">
        <v>3567.3</v>
      </c>
    </row>
    <row r="7" spans="1:16">
      <c r="A7" s="3">
        <v>0.4</v>
      </c>
      <c r="B7" t="s">
        <v>23</v>
      </c>
      <c r="C7" s="19">
        <v>193</v>
      </c>
      <c r="D7" s="19">
        <v>219</v>
      </c>
      <c r="E7" s="19">
        <v>230</v>
      </c>
      <c r="F7" s="19">
        <v>159</v>
      </c>
      <c r="G7" s="19">
        <v>519</v>
      </c>
      <c r="H7" s="19">
        <v>556</v>
      </c>
      <c r="I7" s="20">
        <v>407</v>
      </c>
      <c r="J7" s="20">
        <v>264.60000000000002</v>
      </c>
      <c r="K7">
        <v>115.7</v>
      </c>
      <c r="L7">
        <v>226.9</v>
      </c>
    </row>
    <row r="8" spans="1:16">
      <c r="A8" s="3">
        <v>0.4</v>
      </c>
      <c r="B8" t="s">
        <v>21</v>
      </c>
      <c r="C8" s="19">
        <v>35</v>
      </c>
      <c r="D8" s="19">
        <v>19</v>
      </c>
      <c r="E8" s="19">
        <v>17</v>
      </c>
      <c r="F8" s="19">
        <v>20</v>
      </c>
      <c r="G8" s="19">
        <v>12</v>
      </c>
      <c r="H8" s="19">
        <v>11</v>
      </c>
      <c r="I8" s="20">
        <v>13</v>
      </c>
      <c r="J8" s="20">
        <v>19.2</v>
      </c>
      <c r="K8">
        <v>18.8</v>
      </c>
      <c r="L8">
        <v>19.7</v>
      </c>
    </row>
    <row r="9" spans="1:16">
      <c r="A9" s="3">
        <v>0.5</v>
      </c>
      <c r="B9" t="s">
        <v>22</v>
      </c>
      <c r="C9" s="19">
        <v>-415</v>
      </c>
      <c r="D9" s="19">
        <v>-410</v>
      </c>
      <c r="E9" s="19">
        <v>-419</v>
      </c>
      <c r="F9" s="19">
        <v>-379</v>
      </c>
      <c r="G9" s="19">
        <v>-330</v>
      </c>
      <c r="H9" s="19">
        <v>-409</v>
      </c>
      <c r="I9" s="20">
        <v>-334</v>
      </c>
      <c r="J9" s="20">
        <v>-484.9</v>
      </c>
      <c r="K9">
        <v>-473.4</v>
      </c>
      <c r="L9">
        <v>-359</v>
      </c>
    </row>
    <row r="10" spans="1:16" s="23" customFormat="1">
      <c r="B10" s="23" t="s">
        <v>24</v>
      </c>
      <c r="C10" s="24">
        <f t="shared" ref="C10:K10" si="0">C6+$A$7*C7+$A$8*C8+$A$9*C9</f>
        <v>3597.7</v>
      </c>
      <c r="D10" s="24">
        <f t="shared" si="0"/>
        <v>3302.2</v>
      </c>
      <c r="E10" s="24">
        <f t="shared" si="0"/>
        <v>2776.3</v>
      </c>
      <c r="F10" s="24">
        <f t="shared" si="0"/>
        <v>4338.1000000000004</v>
      </c>
      <c r="G10" s="24">
        <f t="shared" si="0"/>
        <v>4097.4000000000005</v>
      </c>
      <c r="H10" s="24">
        <f t="shared" si="0"/>
        <v>3426.3</v>
      </c>
      <c r="I10" s="24">
        <f t="shared" si="0"/>
        <v>3047</v>
      </c>
      <c r="J10" s="24">
        <f t="shared" si="0"/>
        <v>2757.07</v>
      </c>
      <c r="K10" s="24">
        <f t="shared" si="0"/>
        <v>3419.5000000000005</v>
      </c>
      <c r="L10" s="24">
        <f t="shared" ref="L10:P10" si="1">L6+$A$7*L7+$A$8*L8+$A$9*L9</f>
        <v>4095.34</v>
      </c>
      <c r="M10" s="24">
        <f t="shared" si="1"/>
        <v>4749.6000000000004</v>
      </c>
      <c r="N10" s="24">
        <f t="shared" si="1"/>
        <v>5178.8999999999996</v>
      </c>
      <c r="O10" s="24">
        <f t="shared" si="1"/>
        <v>3931.2</v>
      </c>
      <c r="P10" s="24">
        <f t="shared" si="1"/>
        <v>3567.3</v>
      </c>
    </row>
    <row r="11" spans="1:16">
      <c r="B11" t="s">
        <v>13</v>
      </c>
      <c r="C11" s="19">
        <v>2074</v>
      </c>
      <c r="D11" s="19">
        <v>1931</v>
      </c>
      <c r="E11" s="19">
        <v>1543</v>
      </c>
      <c r="F11" s="19">
        <v>2110</v>
      </c>
      <c r="G11" s="19">
        <v>1850</v>
      </c>
      <c r="H11" s="19">
        <v>1638</v>
      </c>
      <c r="I11" s="20">
        <v>1552</v>
      </c>
      <c r="J11" s="20">
        <v>1243</v>
      </c>
      <c r="K11" s="4"/>
    </row>
    <row r="12" spans="1:16">
      <c r="A12" s="3">
        <v>0.4</v>
      </c>
      <c r="B12" t="s">
        <v>23</v>
      </c>
      <c r="C12" s="19">
        <v>40</v>
      </c>
      <c r="D12" s="19">
        <v>176</v>
      </c>
      <c r="E12" s="19">
        <v>141</v>
      </c>
      <c r="F12" s="19">
        <v>149</v>
      </c>
      <c r="G12" s="19">
        <v>158</v>
      </c>
      <c r="H12" s="19">
        <v>124</v>
      </c>
      <c r="I12" s="20">
        <v>81</v>
      </c>
      <c r="J12" s="20"/>
      <c r="K12" s="4"/>
    </row>
    <row r="13" spans="1:16">
      <c r="A13" s="3">
        <v>0.4</v>
      </c>
      <c r="B13" t="s">
        <v>21</v>
      </c>
      <c r="C13" s="19">
        <v>26</v>
      </c>
      <c r="D13" s="19">
        <v>142</v>
      </c>
      <c r="E13" s="19">
        <v>42</v>
      </c>
      <c r="F13" s="19">
        <v>36</v>
      </c>
      <c r="G13" s="19">
        <v>30</v>
      </c>
      <c r="H13" s="19">
        <v>23</v>
      </c>
      <c r="I13" s="20">
        <v>25</v>
      </c>
      <c r="J13" s="20"/>
      <c r="K13" s="4"/>
    </row>
    <row r="14" spans="1:16">
      <c r="A14" s="3">
        <v>0.5</v>
      </c>
      <c r="B14" t="s">
        <v>22</v>
      </c>
      <c r="C14" s="19">
        <v>-155</v>
      </c>
      <c r="D14" s="19">
        <v>-160</v>
      </c>
      <c r="E14" s="19">
        <v>-138</v>
      </c>
      <c r="F14" s="19">
        <v>-151</v>
      </c>
      <c r="G14" s="19">
        <v>-150</v>
      </c>
      <c r="H14" s="19">
        <v>-152</v>
      </c>
      <c r="I14" s="20">
        <v>-129</v>
      </c>
      <c r="J14" s="20"/>
      <c r="K14" s="4"/>
    </row>
    <row r="15" spans="1:16" s="23" customFormat="1" ht="16" thickBot="1">
      <c r="B15" s="25" t="s">
        <v>25</v>
      </c>
      <c r="C15" s="26">
        <f t="shared" ref="C15:J15" si="2">C11+$A$7*C12+$A$13*C13+$A$14*C14</f>
        <v>2022.9</v>
      </c>
      <c r="D15" s="26">
        <f t="shared" si="2"/>
        <v>1978.2000000000003</v>
      </c>
      <c r="E15" s="26">
        <f t="shared" si="2"/>
        <v>1547.2</v>
      </c>
      <c r="F15" s="26">
        <f t="shared" si="2"/>
        <v>2108.5</v>
      </c>
      <c r="G15" s="26">
        <f t="shared" si="2"/>
        <v>1850.2</v>
      </c>
      <c r="H15" s="26">
        <f t="shared" si="2"/>
        <v>1620.8</v>
      </c>
      <c r="I15" s="26">
        <f t="shared" si="2"/>
        <v>1529.9</v>
      </c>
      <c r="J15" s="26">
        <f t="shared" si="2"/>
        <v>1243</v>
      </c>
      <c r="K15" s="27"/>
      <c r="L15" s="25"/>
      <c r="M15" s="25"/>
      <c r="N15" s="25"/>
      <c r="O15" s="25"/>
      <c r="P15" s="25"/>
    </row>
    <row r="16" spans="1:16" ht="16" thickTop="1">
      <c r="B16" t="s">
        <v>12</v>
      </c>
      <c r="C16" s="19">
        <f>C15+C10</f>
        <v>5620.6</v>
      </c>
      <c r="D16" s="19">
        <f t="shared" ref="D16:J16" si="3">D15+D10</f>
        <v>5280.4</v>
      </c>
      <c r="E16" s="19">
        <f t="shared" si="3"/>
        <v>4323.5</v>
      </c>
      <c r="F16" s="19">
        <f t="shared" si="3"/>
        <v>6446.6</v>
      </c>
      <c r="G16" s="19">
        <f t="shared" si="3"/>
        <v>5947.6</v>
      </c>
      <c r="H16" s="19">
        <f t="shared" si="3"/>
        <v>5047.1000000000004</v>
      </c>
      <c r="I16" s="19">
        <f t="shared" si="3"/>
        <v>4576.8999999999996</v>
      </c>
      <c r="J16" s="19">
        <f t="shared" si="3"/>
        <v>4000.07</v>
      </c>
      <c r="K16" s="19">
        <f t="shared" ref="K16" si="4">K15+K10</f>
        <v>3419.5000000000005</v>
      </c>
      <c r="L16" s="19">
        <f t="shared" ref="L16" si="5">L15+L10</f>
        <v>4095.34</v>
      </c>
      <c r="M16" s="19">
        <f t="shared" ref="M16" si="6">M15+M10</f>
        <v>4749.6000000000004</v>
      </c>
      <c r="N16" s="19">
        <f t="shared" ref="N16" si="7">N15+N10</f>
        <v>5178.8999999999996</v>
      </c>
      <c r="O16" s="19">
        <f t="shared" ref="O16" si="8">O15+O10</f>
        <v>3931.2</v>
      </c>
      <c r="P16" s="19">
        <f t="shared" ref="P16" si="9">P15+P10</f>
        <v>3567.3</v>
      </c>
    </row>
    <row r="17" spans="1:16" s="17" customFormat="1">
      <c r="B17" s="17" t="s">
        <v>11</v>
      </c>
      <c r="C17" s="21">
        <v>7</v>
      </c>
      <c r="D17" s="21">
        <v>6</v>
      </c>
      <c r="E17" s="21">
        <v>4</v>
      </c>
      <c r="F17" s="21">
        <v>4</v>
      </c>
      <c r="G17" s="21">
        <v>4</v>
      </c>
      <c r="H17" s="21">
        <v>0</v>
      </c>
      <c r="I17" s="22">
        <v>0</v>
      </c>
      <c r="J17" s="22">
        <v>0</v>
      </c>
      <c r="K17" s="22">
        <v>0</v>
      </c>
      <c r="L17" s="22">
        <v>0</v>
      </c>
      <c r="M17" s="22">
        <v>0</v>
      </c>
      <c r="N17" s="22">
        <v>0</v>
      </c>
      <c r="O17" s="22">
        <v>0</v>
      </c>
      <c r="P17" s="22">
        <v>0</v>
      </c>
    </row>
    <row r="18" spans="1:16">
      <c r="A18" s="3">
        <v>0.4</v>
      </c>
      <c r="B18" t="s">
        <v>23</v>
      </c>
      <c r="C18" s="19">
        <v>3</v>
      </c>
      <c r="D18" s="19">
        <v>0</v>
      </c>
      <c r="E18" s="19">
        <v>2</v>
      </c>
      <c r="F18" s="19">
        <v>1009</v>
      </c>
      <c r="G18" s="19">
        <v>2</v>
      </c>
      <c r="H18" s="19">
        <v>0</v>
      </c>
      <c r="I18" s="20"/>
      <c r="J18" s="20"/>
      <c r="K18" s="4"/>
    </row>
    <row r="19" spans="1:16">
      <c r="A19" s="3">
        <v>0.4</v>
      </c>
      <c r="B19" t="s">
        <v>21</v>
      </c>
      <c r="C19" s="19">
        <v>56</v>
      </c>
      <c r="D19" s="19">
        <v>2</v>
      </c>
      <c r="E19" s="19">
        <v>62</v>
      </c>
      <c r="F19" s="19">
        <v>167</v>
      </c>
      <c r="G19" s="19">
        <v>223</v>
      </c>
      <c r="H19" s="19">
        <v>4</v>
      </c>
      <c r="I19" s="20"/>
      <c r="J19" s="20"/>
      <c r="K19" s="4"/>
    </row>
    <row r="20" spans="1:16">
      <c r="A20" s="3">
        <v>0.5</v>
      </c>
      <c r="B20" t="s">
        <v>22</v>
      </c>
      <c r="C20" s="19">
        <v>-93</v>
      </c>
      <c r="D20" s="19">
        <v>-90</v>
      </c>
      <c r="E20" s="19">
        <v>-92</v>
      </c>
      <c r="F20" s="19">
        <v>-216</v>
      </c>
      <c r="G20" s="19">
        <v>-266</v>
      </c>
      <c r="H20" s="19">
        <v>-255</v>
      </c>
      <c r="I20" s="20"/>
      <c r="J20" s="20"/>
      <c r="K20" s="4"/>
    </row>
    <row r="21" spans="1:16" s="23" customFormat="1" ht="16" thickBot="1">
      <c r="B21" s="28" t="s">
        <v>11</v>
      </c>
      <c r="C21" s="31">
        <f t="shared" ref="C21:J21" si="10">C17+$A$18*C18+$A$19*C19+$A$20*C20</f>
        <v>-15.899999999999999</v>
      </c>
      <c r="D21" s="29">
        <f t="shared" si="10"/>
        <v>-38.200000000000003</v>
      </c>
      <c r="E21" s="29">
        <f t="shared" si="10"/>
        <v>-16.399999999999999</v>
      </c>
      <c r="F21" s="29">
        <f t="shared" si="10"/>
        <v>366.40000000000003</v>
      </c>
      <c r="G21" s="29">
        <f t="shared" si="10"/>
        <v>-39</v>
      </c>
      <c r="H21" s="29">
        <f t="shared" si="10"/>
        <v>-125.9</v>
      </c>
      <c r="I21" s="29">
        <f t="shared" si="10"/>
        <v>0</v>
      </c>
      <c r="J21" s="29">
        <f t="shared" si="10"/>
        <v>0</v>
      </c>
      <c r="K21" s="30">
        <v>0</v>
      </c>
      <c r="L21" s="30">
        <v>0</v>
      </c>
      <c r="M21" s="30">
        <v>0</v>
      </c>
      <c r="N21" s="30">
        <v>0</v>
      </c>
      <c r="O21" s="30">
        <v>0</v>
      </c>
      <c r="P21" s="30">
        <v>0</v>
      </c>
    </row>
    <row r="22" spans="1:16" s="1" customFormat="1">
      <c r="B22" s="1" t="s">
        <v>10</v>
      </c>
      <c r="C22" s="18">
        <f>C16+C21</f>
        <v>5604.7000000000007</v>
      </c>
      <c r="D22" s="18">
        <f t="shared" ref="D22:P22" si="11">D16+D21</f>
        <v>5242.2</v>
      </c>
      <c r="E22" s="18">
        <f t="shared" si="11"/>
        <v>4307.1000000000004</v>
      </c>
      <c r="F22" s="18">
        <f t="shared" si="11"/>
        <v>6813</v>
      </c>
      <c r="G22" s="18">
        <f t="shared" si="11"/>
        <v>5908.6</v>
      </c>
      <c r="H22" s="18">
        <f t="shared" si="11"/>
        <v>4921.2000000000007</v>
      </c>
      <c r="I22" s="18">
        <f t="shared" si="11"/>
        <v>4576.8999999999996</v>
      </c>
      <c r="J22" s="18">
        <f t="shared" si="11"/>
        <v>4000.07</v>
      </c>
      <c r="K22" s="18">
        <f t="shared" si="11"/>
        <v>3419.5000000000005</v>
      </c>
      <c r="L22" s="18">
        <f t="shared" si="11"/>
        <v>4095.34</v>
      </c>
      <c r="M22" s="18">
        <f t="shared" si="11"/>
        <v>4749.6000000000004</v>
      </c>
      <c r="N22" s="18">
        <f t="shared" si="11"/>
        <v>5178.8999999999996</v>
      </c>
      <c r="O22" s="18">
        <f t="shared" si="11"/>
        <v>3931.2</v>
      </c>
      <c r="P22" s="18">
        <f t="shared" si="11"/>
        <v>3567.3</v>
      </c>
    </row>
    <row r="23" spans="1:16">
      <c r="I23" s="4"/>
      <c r="J23" s="4"/>
      <c r="K23" s="4"/>
    </row>
    <row r="24" spans="1:16">
      <c r="A24" s="1" t="s">
        <v>16</v>
      </c>
      <c r="I24" s="4"/>
      <c r="J24" s="4"/>
      <c r="K24" s="4"/>
    </row>
    <row r="25" spans="1:16">
      <c r="B25" s="17" t="s">
        <v>14</v>
      </c>
      <c r="C25" s="15">
        <v>23</v>
      </c>
      <c r="D25" s="15">
        <v>473</v>
      </c>
      <c r="E25" s="15">
        <v>699</v>
      </c>
      <c r="F25" s="15">
        <v>-1366</v>
      </c>
      <c r="G25" s="15">
        <v>332</v>
      </c>
      <c r="H25" s="15">
        <v>478</v>
      </c>
      <c r="I25" s="15">
        <v>261</v>
      </c>
      <c r="J25" s="15">
        <v>330</v>
      </c>
    </row>
    <row r="26" spans="1:16" ht="16" thickBot="1">
      <c r="B26" s="11" t="s">
        <v>13</v>
      </c>
      <c r="C26" s="16">
        <v>155</v>
      </c>
      <c r="D26" s="16">
        <v>176</v>
      </c>
      <c r="E26" s="16">
        <v>197</v>
      </c>
      <c r="F26" s="16">
        <v>-138</v>
      </c>
      <c r="G26" s="16">
        <v>96</v>
      </c>
      <c r="H26" s="16">
        <v>142</v>
      </c>
      <c r="I26" s="16">
        <v>206</v>
      </c>
      <c r="J26" s="16">
        <v>149</v>
      </c>
      <c r="K26" s="11"/>
      <c r="L26" s="11"/>
      <c r="M26" s="11"/>
      <c r="N26" s="11"/>
      <c r="O26" s="11"/>
      <c r="P26" s="11"/>
    </row>
    <row r="27" spans="1:16" ht="16" thickTop="1">
      <c r="B27" t="s">
        <v>12</v>
      </c>
      <c r="C27" s="15">
        <f t="shared" ref="C27:J27" si="12">SUM(C25:C26)</f>
        <v>178</v>
      </c>
      <c r="D27" s="15">
        <f t="shared" si="12"/>
        <v>649</v>
      </c>
      <c r="E27" s="15">
        <f t="shared" si="12"/>
        <v>896</v>
      </c>
      <c r="F27" s="15">
        <f t="shared" si="12"/>
        <v>-1504</v>
      </c>
      <c r="G27" s="15">
        <f t="shared" si="12"/>
        <v>428</v>
      </c>
      <c r="H27" s="15">
        <f t="shared" si="12"/>
        <v>620</v>
      </c>
      <c r="I27" s="15">
        <f t="shared" si="12"/>
        <v>467</v>
      </c>
      <c r="J27" s="15">
        <f t="shared" si="12"/>
        <v>479</v>
      </c>
      <c r="K27" s="14">
        <v>707.4</v>
      </c>
      <c r="L27" s="14">
        <v>-535.70000000000005</v>
      </c>
      <c r="M27" s="14">
        <v>-230.6</v>
      </c>
      <c r="N27" s="14">
        <v>-117.2</v>
      </c>
      <c r="O27" s="14">
        <v>831.4</v>
      </c>
      <c r="P27" s="14">
        <v>485.3</v>
      </c>
    </row>
    <row r="28" spans="1:16" ht="16" thickBot="1">
      <c r="B28" s="8" t="s">
        <v>11</v>
      </c>
      <c r="C28" s="13">
        <v>1</v>
      </c>
      <c r="D28" s="13">
        <v>0</v>
      </c>
      <c r="E28" s="13">
        <v>1</v>
      </c>
      <c r="F28" s="13">
        <v>6</v>
      </c>
      <c r="G28" s="13">
        <v>0</v>
      </c>
      <c r="H28" s="13">
        <v>0</v>
      </c>
      <c r="I28" s="13">
        <v>0</v>
      </c>
      <c r="J28" s="13">
        <v>0</v>
      </c>
      <c r="K28" s="13">
        <v>0</v>
      </c>
      <c r="L28" s="13">
        <v>0</v>
      </c>
      <c r="M28" s="13">
        <v>0</v>
      </c>
      <c r="N28" s="13">
        <v>0</v>
      </c>
      <c r="O28" s="13">
        <v>0</v>
      </c>
      <c r="P28" s="13">
        <v>0</v>
      </c>
    </row>
    <row r="29" spans="1:16" s="1" customFormat="1">
      <c r="B29" s="1" t="s">
        <v>10</v>
      </c>
      <c r="C29" s="12">
        <f t="shared" ref="C29:P29" si="13">SUM(C27:C28)</f>
        <v>179</v>
      </c>
      <c r="D29" s="12">
        <f t="shared" si="13"/>
        <v>649</v>
      </c>
      <c r="E29" s="12">
        <f t="shared" si="13"/>
        <v>897</v>
      </c>
      <c r="F29" s="12">
        <f t="shared" si="13"/>
        <v>-1498</v>
      </c>
      <c r="G29" s="12">
        <f t="shared" si="13"/>
        <v>428</v>
      </c>
      <c r="H29" s="12">
        <f t="shared" si="13"/>
        <v>620</v>
      </c>
      <c r="I29" s="12">
        <f t="shared" si="13"/>
        <v>467</v>
      </c>
      <c r="J29" s="12">
        <f t="shared" si="13"/>
        <v>479</v>
      </c>
      <c r="K29" s="12">
        <f t="shared" si="13"/>
        <v>707.4</v>
      </c>
      <c r="L29" s="12">
        <f t="shared" si="13"/>
        <v>-535.70000000000005</v>
      </c>
      <c r="M29" s="12">
        <f t="shared" si="13"/>
        <v>-230.6</v>
      </c>
      <c r="N29" s="12">
        <f t="shared" si="13"/>
        <v>-117.2</v>
      </c>
      <c r="O29" s="12">
        <f t="shared" si="13"/>
        <v>831.4</v>
      </c>
      <c r="P29" s="12">
        <f t="shared" si="13"/>
        <v>485.3</v>
      </c>
    </row>
    <row r="31" spans="1:16">
      <c r="A31" s="1" t="s">
        <v>15</v>
      </c>
    </row>
    <row r="32" spans="1:16">
      <c r="B32" t="s">
        <v>14</v>
      </c>
      <c r="C32" s="9">
        <f t="shared" ref="C32:J32" si="14">C25/C10</f>
        <v>6.3929732884898689E-3</v>
      </c>
      <c r="D32" s="9">
        <f t="shared" si="14"/>
        <v>0.14323784143904064</v>
      </c>
      <c r="E32" s="9">
        <f t="shared" si="14"/>
        <v>0.25177394373806866</v>
      </c>
      <c r="F32" s="9">
        <f t="shared" si="14"/>
        <v>-0.31488439639473498</v>
      </c>
      <c r="G32" s="9">
        <f t="shared" si="14"/>
        <v>8.1026992727095223E-2</v>
      </c>
      <c r="H32" s="9">
        <f t="shared" si="14"/>
        <v>0.13950909143974549</v>
      </c>
      <c r="I32" s="9">
        <f t="shared" si="14"/>
        <v>8.5658024286183132E-2</v>
      </c>
      <c r="J32" s="9">
        <f t="shared" si="14"/>
        <v>0.11969228202403276</v>
      </c>
      <c r="K32" s="9"/>
      <c r="L32" s="9"/>
      <c r="M32" s="9"/>
      <c r="N32" s="9"/>
      <c r="O32" s="9"/>
      <c r="P32" s="9"/>
    </row>
    <row r="33" spans="2:16" ht="16" thickBot="1">
      <c r="B33" s="11" t="s">
        <v>13</v>
      </c>
      <c r="C33" s="10">
        <f t="shared" ref="C33:J34" si="15">C26/C15</f>
        <v>7.6622670423649217E-2</v>
      </c>
      <c r="D33" s="10">
        <f t="shared" si="15"/>
        <v>8.896977049843291E-2</v>
      </c>
      <c r="E33" s="10">
        <f t="shared" si="15"/>
        <v>0.12732678386763185</v>
      </c>
      <c r="F33" s="10">
        <f t="shared" si="15"/>
        <v>-6.5449371591178557E-2</v>
      </c>
      <c r="G33" s="10">
        <f t="shared" si="15"/>
        <v>5.1886282564047127E-2</v>
      </c>
      <c r="H33" s="10">
        <f t="shared" si="15"/>
        <v>8.7611056268509374E-2</v>
      </c>
      <c r="I33" s="10">
        <f t="shared" si="15"/>
        <v>0.13464932348519509</v>
      </c>
      <c r="J33" s="10">
        <f t="shared" si="15"/>
        <v>0.11987127916331457</v>
      </c>
      <c r="K33" s="10"/>
      <c r="L33" s="10"/>
      <c r="M33" s="10"/>
      <c r="N33" s="10"/>
      <c r="O33" s="10"/>
      <c r="P33" s="10"/>
    </row>
    <row r="34" spans="2:16" ht="16" thickTop="1">
      <c r="B34" t="s">
        <v>12</v>
      </c>
      <c r="C34" s="9">
        <f t="shared" si="15"/>
        <v>3.1669216809593281E-2</v>
      </c>
      <c r="D34" s="9">
        <f t="shared" si="15"/>
        <v>0.12290735550337097</v>
      </c>
      <c r="E34" s="9">
        <f t="shared" si="15"/>
        <v>0.20723950503064648</v>
      </c>
      <c r="F34" s="9">
        <f t="shared" si="15"/>
        <v>-0.2333012750907455</v>
      </c>
      <c r="G34" s="9">
        <f t="shared" si="15"/>
        <v>7.1961799717533123E-2</v>
      </c>
      <c r="H34" s="9">
        <f t="shared" si="15"/>
        <v>0.12284282062966852</v>
      </c>
      <c r="I34" s="9">
        <f t="shared" si="15"/>
        <v>0.10203412790316591</v>
      </c>
      <c r="J34" s="9">
        <f t="shared" si="15"/>
        <v>0.1197479044116728</v>
      </c>
      <c r="K34" s="9">
        <f t="shared" ref="K34:P34" si="16">K27/K16</f>
        <v>0.20687234975873661</v>
      </c>
      <c r="L34" s="9">
        <f t="shared" si="16"/>
        <v>-0.13080721014616614</v>
      </c>
      <c r="M34" s="9">
        <f t="shared" si="16"/>
        <v>-4.8551456964797034E-2</v>
      </c>
      <c r="N34" s="9">
        <f t="shared" si="16"/>
        <v>-2.263028828515708E-2</v>
      </c>
      <c r="O34" s="9">
        <f t="shared" si="16"/>
        <v>0.2114875864875865</v>
      </c>
      <c r="P34" s="9">
        <f t="shared" si="16"/>
        <v>0.13604126370083816</v>
      </c>
    </row>
    <row r="35" spans="2:16" ht="16" thickBot="1">
      <c r="B35" s="8" t="s">
        <v>11</v>
      </c>
      <c r="C35" s="7">
        <f t="shared" ref="C35:P35" si="17">C28/C21</f>
        <v>-6.2893081761006289E-2</v>
      </c>
      <c r="D35" s="7">
        <f t="shared" si="17"/>
        <v>0</v>
      </c>
      <c r="E35" s="7">
        <f t="shared" si="17"/>
        <v>-6.0975609756097567E-2</v>
      </c>
      <c r="F35" s="7">
        <f t="shared" si="17"/>
        <v>1.6375545851528384E-2</v>
      </c>
      <c r="G35" s="7">
        <f t="shared" si="17"/>
        <v>0</v>
      </c>
      <c r="H35" s="7">
        <f t="shared" si="17"/>
        <v>0</v>
      </c>
      <c r="I35" s="7" t="e">
        <f t="shared" si="17"/>
        <v>#DIV/0!</v>
      </c>
      <c r="J35" s="7" t="e">
        <f t="shared" si="17"/>
        <v>#DIV/0!</v>
      </c>
      <c r="K35" s="7" t="e">
        <f t="shared" si="17"/>
        <v>#DIV/0!</v>
      </c>
      <c r="L35" s="7" t="e">
        <f t="shared" si="17"/>
        <v>#DIV/0!</v>
      </c>
      <c r="M35" s="7" t="e">
        <f t="shared" si="17"/>
        <v>#DIV/0!</v>
      </c>
      <c r="N35" s="7" t="e">
        <f t="shared" si="17"/>
        <v>#DIV/0!</v>
      </c>
      <c r="O35" s="7" t="e">
        <f t="shared" si="17"/>
        <v>#DIV/0!</v>
      </c>
      <c r="P35" s="7" t="e">
        <f t="shared" si="17"/>
        <v>#DIV/0!</v>
      </c>
    </row>
    <row r="36" spans="2:16" s="1" customFormat="1">
      <c r="B36" s="1" t="s">
        <v>10</v>
      </c>
      <c r="C36" s="5">
        <f t="shared" ref="C36:P36" si="18">C29/C22</f>
        <v>3.1937481042696302E-2</v>
      </c>
      <c r="D36" s="5">
        <f t="shared" si="18"/>
        <v>0.12380298348021823</v>
      </c>
      <c r="E36" s="5">
        <f t="shared" si="18"/>
        <v>0.20826077871421605</v>
      </c>
      <c r="F36" s="5">
        <f t="shared" si="18"/>
        <v>-0.21987377073242331</v>
      </c>
      <c r="G36" s="5">
        <f t="shared" si="18"/>
        <v>7.243678705615543E-2</v>
      </c>
      <c r="H36" s="5">
        <f t="shared" si="18"/>
        <v>0.12598553198406892</v>
      </c>
      <c r="I36" s="5">
        <f t="shared" si="18"/>
        <v>0.10203412790316591</v>
      </c>
      <c r="J36" s="5">
        <f t="shared" si="18"/>
        <v>0.1197479044116728</v>
      </c>
      <c r="K36" s="5">
        <f t="shared" si="18"/>
        <v>0.20687234975873661</v>
      </c>
      <c r="L36" s="5">
        <f t="shared" si="18"/>
        <v>-0.13080721014616614</v>
      </c>
      <c r="M36" s="5">
        <f t="shared" si="18"/>
        <v>-4.8551456964797034E-2</v>
      </c>
      <c r="N36" s="5">
        <f t="shared" si="18"/>
        <v>-2.263028828515708E-2</v>
      </c>
      <c r="O36" s="5">
        <f t="shared" si="18"/>
        <v>0.2114875864875865</v>
      </c>
      <c r="P36" s="5">
        <f t="shared" si="18"/>
        <v>0.13604126370083816</v>
      </c>
    </row>
    <row r="37" spans="2:16" s="1" customFormat="1">
      <c r="C37" s="5"/>
      <c r="D37" s="5"/>
      <c r="E37" s="5"/>
      <c r="F37" s="5"/>
      <c r="G37" s="5"/>
      <c r="H37" s="5"/>
      <c r="I37" s="5"/>
      <c r="J37" s="5"/>
      <c r="K37" s="5"/>
      <c r="L37" s="5"/>
      <c r="M37" s="5"/>
      <c r="N37" s="5"/>
      <c r="O37" s="5"/>
    </row>
    <row r="38" spans="2:16" s="1" customFormat="1">
      <c r="C38" s="6" t="s">
        <v>9</v>
      </c>
      <c r="D38" s="6" t="s">
        <v>8</v>
      </c>
      <c r="E38" s="6" t="s">
        <v>7</v>
      </c>
      <c r="F38" s="5"/>
      <c r="G38" s="5"/>
    </row>
    <row r="39" spans="2:16" s="1" customFormat="1" ht="16" thickBot="1">
      <c r="B39" s="1" t="s">
        <v>6</v>
      </c>
      <c r="C39" s="5">
        <f>AVERAGE(C36:P36)</f>
        <v>6.5481719172200803E-2</v>
      </c>
      <c r="D39" s="5">
        <f>AVERAGE(C36:L36)</f>
        <v>6.4039696347234082E-2</v>
      </c>
      <c r="E39" s="5">
        <f>AVERAGE(C36:G36)</f>
        <v>4.3312851912172531E-2</v>
      </c>
      <c r="F39" s="5"/>
      <c r="G39" s="5"/>
    </row>
    <row r="40" spans="2:16" s="1" customFormat="1" ht="16" thickBot="1">
      <c r="B40" s="32" t="s">
        <v>26</v>
      </c>
      <c r="C40" s="33">
        <v>7.6999999999999999E-2</v>
      </c>
      <c r="D40" s="5"/>
      <c r="E40" s="5"/>
      <c r="F40" s="5"/>
      <c r="G40" s="5"/>
    </row>
    <row r="41" spans="2:16" s="1" customFormat="1">
      <c r="C41" s="5"/>
      <c r="D41" s="5"/>
      <c r="E41" s="5"/>
      <c r="F41" s="5"/>
      <c r="G41" s="5"/>
    </row>
    <row r="42" spans="2:16">
      <c r="C42" s="5"/>
      <c r="D42" s="5"/>
      <c r="E42" s="5"/>
      <c r="I42" s="4"/>
    </row>
    <row r="43" spans="2:16">
      <c r="B43" s="2" t="s">
        <v>5</v>
      </c>
    </row>
    <row r="44" spans="2:16">
      <c r="B44" s="2" t="s">
        <v>4</v>
      </c>
    </row>
    <row r="45" spans="2:16">
      <c r="B45" s="2" t="s">
        <v>3</v>
      </c>
      <c r="F45" s="3"/>
      <c r="G45" s="3"/>
    </row>
    <row r="46" spans="2:16">
      <c r="B46" s="2" t="s">
        <v>2</v>
      </c>
    </row>
    <row r="47" spans="2:16">
      <c r="B47" s="2" t="s">
        <v>1</v>
      </c>
    </row>
    <row r="48" spans="2:16">
      <c r="B48" s="2" t="s">
        <v>0</v>
      </c>
    </row>
    <row r="50" spans="1:1">
      <c r="A50" s="1" t="s">
        <v>27</v>
      </c>
    </row>
    <row r="51" spans="1:1">
      <c r="A51" s="1" t="s">
        <v>28</v>
      </c>
    </row>
    <row r="52" spans="1:1">
      <c r="A52" s="1" t="s">
        <v>29</v>
      </c>
    </row>
    <row r="53" spans="1:1">
      <c r="A53" s="1" t="s">
        <v>30</v>
      </c>
    </row>
    <row r="55" spans="1:1">
      <c r="A55" s="1"/>
    </row>
  </sheetData>
  <hyperlinks>
    <hyperlink ref="B43" r:id="rId1"/>
    <hyperlink ref="B44" r:id="rId2"/>
    <hyperlink ref="B45" r:id="rId3"/>
    <hyperlink ref="B46" r:id="rId4"/>
    <hyperlink ref="B47" r:id="rId5"/>
    <hyperlink ref="B48" r:id="rId6"/>
  </hyperlinks>
  <pageMargins left="0.75" right="0.75" top="1" bottom="1" header="0.5" footer="0.5"/>
  <pageSetup orientation="portrait" horizontalDpi="4294967292" verticalDpi="4294967292"/>
  <legacyDrawing r:id="rId7"/>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GT</vt:lpstr>
    </vt:vector>
  </TitlesOfParts>
  <Company>New Constructs,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Trainer</dc:creator>
  <cp:lastModifiedBy>David Trainer</cp:lastModifiedBy>
  <dcterms:created xsi:type="dcterms:W3CDTF">2012-05-24T22:01:53Z</dcterms:created>
  <dcterms:modified xsi:type="dcterms:W3CDTF">2012-06-06T19:07:35Z</dcterms:modified>
</cp:coreProperties>
</file>