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55440" yWindow="5160" windowWidth="35420" windowHeight="20400" tabRatio="500"/>
  </bookViews>
  <sheets>
    <sheet name="X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D21" i="1"/>
  <c r="C21" i="1"/>
  <c r="N17" i="1"/>
  <c r="O17" i="1"/>
  <c r="P17" i="1"/>
  <c r="N8" i="1"/>
  <c r="N13" i="1"/>
  <c r="N18" i="1"/>
  <c r="O8" i="1"/>
  <c r="O13" i="1"/>
  <c r="O18" i="1"/>
  <c r="P8" i="1"/>
  <c r="P13" i="1"/>
  <c r="P18" i="1"/>
  <c r="N16" i="1"/>
  <c r="O16" i="1"/>
  <c r="P16" i="1"/>
  <c r="C13" i="1"/>
  <c r="C8" i="1"/>
  <c r="C18" i="1"/>
  <c r="D13" i="1"/>
  <c r="D8" i="1"/>
  <c r="D18" i="1"/>
  <c r="E13" i="1"/>
  <c r="E8" i="1"/>
  <c r="E18" i="1"/>
  <c r="F13" i="1"/>
  <c r="F8" i="1"/>
  <c r="F18" i="1"/>
  <c r="G13" i="1"/>
  <c r="G8" i="1"/>
  <c r="G18" i="1"/>
  <c r="H13" i="1"/>
  <c r="H8" i="1"/>
  <c r="H18" i="1"/>
  <c r="I13" i="1"/>
  <c r="I8" i="1"/>
  <c r="I18" i="1"/>
  <c r="J13" i="1"/>
  <c r="J8" i="1"/>
  <c r="J18" i="1"/>
  <c r="K13" i="1"/>
  <c r="K8" i="1"/>
  <c r="K18" i="1"/>
  <c r="L13" i="1"/>
  <c r="L8" i="1"/>
  <c r="L18" i="1"/>
  <c r="M13" i="1"/>
  <c r="M8" i="1"/>
  <c r="M18" i="1"/>
  <c r="M17" i="1"/>
  <c r="L17" i="1"/>
  <c r="K17" i="1"/>
  <c r="J17" i="1"/>
  <c r="I17" i="1"/>
  <c r="H17" i="1"/>
  <c r="G17" i="1"/>
  <c r="F17" i="1"/>
  <c r="E17" i="1"/>
  <c r="D17" i="1"/>
  <c r="C17" i="1"/>
  <c r="M16" i="1"/>
  <c r="L16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<sst xmlns="http://schemas.openxmlformats.org/spreadsheetml/2006/main" count="20" uniqueCount="14">
  <si>
    <t>(in $ millions)</t>
  </si>
  <si>
    <t>Pension Benefits</t>
  </si>
  <si>
    <t>Other Benefits</t>
  </si>
  <si>
    <t>Total</t>
  </si>
  <si>
    <t>Actual (loss) gain on plan assets</t>
  </si>
  <si>
    <t>Actual Rate of Return on Plan Assets = Actual (loss) gain divided by Assets at Beg Of Period</t>
  </si>
  <si>
    <t>Full Model History</t>
  </si>
  <si>
    <t>Past 10 years</t>
  </si>
  <si>
    <t>Average Return on Plan Assets</t>
  </si>
  <si>
    <t>Con Edison (ED)</t>
  </si>
  <si>
    <t>Average of Fair Value of Plan Assets at beginning  and end of period</t>
  </si>
  <si>
    <t>Past Two Years</t>
  </si>
  <si>
    <t>Return on Plan Assets (ROPA) for Pension and Other Benefits</t>
  </si>
  <si>
    <t>Return On Plan Assets Assumption in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</si>
</sst>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6" fontId="0" fillId="0" borderId="0" xfId="0" applyNumberFormat="1"/>
    <xf numFmtId="6" fontId="0" fillId="0" borderId="1" xfId="0" applyNumberFormat="1" applyBorder="1"/>
    <xf numFmtId="6" fontId="1" fillId="0" borderId="0" xfId="0" applyNumberFormat="1" applyFont="1"/>
    <xf numFmtId="10" fontId="0" fillId="0" borderId="0" xfId="0" applyNumberFormat="1"/>
    <xf numFmtId="10" fontId="0" fillId="0" borderId="1" xfId="0" applyNumberFormat="1" applyBorder="1"/>
    <xf numFmtId="10" fontId="1" fillId="0" borderId="0" xfId="0" applyNumberFormat="1" applyFont="1"/>
    <xf numFmtId="10" fontId="1" fillId="0" borderId="0" xfId="0" applyNumberFormat="1" applyFont="1" applyAlignment="1">
      <alignment horizontal="right"/>
    </xf>
    <xf numFmtId="0" fontId="2" fillId="0" borderId="0" xfId="1"/>
    <xf numFmtId="10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B23" sqref="B23"/>
    </sheetView>
  </sheetViews>
  <sheetFormatPr baseColWidth="10" defaultRowHeight="15" x14ac:dyDescent="0"/>
  <cols>
    <col min="2" max="2" width="42.140625" bestFit="1" customWidth="1"/>
    <col min="3" max="3" width="15.85546875" customWidth="1"/>
    <col min="4" max="6" width="15.28515625" bestFit="1" customWidth="1"/>
    <col min="7" max="7" width="14.28515625" bestFit="1" customWidth="1"/>
    <col min="9" max="10" width="14.140625" customWidth="1"/>
    <col min="11" max="11" width="12.42578125" customWidth="1"/>
  </cols>
  <sheetData>
    <row r="1" spans="1:16">
      <c r="A1" s="1" t="s">
        <v>9</v>
      </c>
    </row>
    <row r="2" spans="1:16">
      <c r="A2" s="1" t="s">
        <v>12</v>
      </c>
    </row>
    <row r="3" spans="1:16">
      <c r="C3" t="s">
        <v>0</v>
      </c>
    </row>
    <row r="4" spans="1:16">
      <c r="C4" s="1">
        <v>2011</v>
      </c>
      <c r="D4" s="1">
        <v>2010</v>
      </c>
      <c r="E4" s="1">
        <v>2009</v>
      </c>
      <c r="F4" s="1">
        <v>2008</v>
      </c>
      <c r="G4" s="1">
        <v>2007</v>
      </c>
      <c r="H4" s="1">
        <v>2006</v>
      </c>
      <c r="I4" s="1">
        <v>2005</v>
      </c>
      <c r="J4" s="1">
        <v>2004</v>
      </c>
      <c r="K4" s="1">
        <v>2003</v>
      </c>
      <c r="L4" s="1">
        <v>2002</v>
      </c>
      <c r="M4" s="1">
        <v>2001</v>
      </c>
      <c r="N4" s="1">
        <v>2000</v>
      </c>
      <c r="O4" s="1">
        <v>1999</v>
      </c>
      <c r="P4" s="1">
        <v>1998</v>
      </c>
    </row>
    <row r="5" spans="1:16">
      <c r="A5" s="1" t="s">
        <v>10</v>
      </c>
      <c r="I5" s="2"/>
      <c r="J5" s="2"/>
      <c r="K5" s="2"/>
    </row>
    <row r="6" spans="1:16">
      <c r="B6" t="s">
        <v>1</v>
      </c>
      <c r="C6" s="3">
        <v>7760.5</v>
      </c>
      <c r="D6" s="3">
        <v>7299</v>
      </c>
      <c r="E6" s="3">
        <v>6356.5</v>
      </c>
      <c r="F6" s="3">
        <v>7118</v>
      </c>
      <c r="G6" s="3">
        <v>8262</v>
      </c>
      <c r="H6" s="3">
        <v>7817.5</v>
      </c>
      <c r="I6" s="3">
        <v>7382.5</v>
      </c>
      <c r="J6" s="3">
        <v>6982</v>
      </c>
      <c r="K6" s="3">
        <v>6235</v>
      </c>
      <c r="L6" s="3">
        <v>6196.7</v>
      </c>
      <c r="M6" s="3">
        <v>6990.6</v>
      </c>
      <c r="N6">
        <v>7533.8</v>
      </c>
      <c r="O6">
        <v>7055</v>
      </c>
      <c r="P6">
        <v>6333.95</v>
      </c>
    </row>
    <row r="7" spans="1:16" ht="16" thickBot="1">
      <c r="B7" s="4" t="s">
        <v>2</v>
      </c>
      <c r="C7" s="5">
        <v>944.5</v>
      </c>
      <c r="D7" s="5">
        <v>904</v>
      </c>
      <c r="E7" s="5">
        <v>801.5</v>
      </c>
      <c r="F7" s="5">
        <v>862.5</v>
      </c>
      <c r="G7" s="5">
        <v>996.5</v>
      </c>
      <c r="H7" s="5">
        <v>965.5</v>
      </c>
      <c r="I7" s="5">
        <v>904</v>
      </c>
      <c r="J7" s="5">
        <v>860.5</v>
      </c>
      <c r="K7" s="5">
        <v>778</v>
      </c>
      <c r="L7" s="5">
        <v>760.6</v>
      </c>
      <c r="M7" s="5">
        <v>824.15000000000009</v>
      </c>
      <c r="N7" s="5">
        <v>857.8</v>
      </c>
      <c r="O7" s="5">
        <v>750.09999999999991</v>
      </c>
      <c r="P7" s="5">
        <v>619.95000000000005</v>
      </c>
    </row>
    <row r="8" spans="1:16" s="1" customFormat="1">
      <c r="B8" s="1" t="s">
        <v>3</v>
      </c>
      <c r="C8" s="6">
        <f>SUM(C6:C7)</f>
        <v>8705</v>
      </c>
      <c r="D8" s="6">
        <f t="shared" ref="D8:M8" si="0">SUM(D6:D7)</f>
        <v>8203</v>
      </c>
      <c r="E8" s="6">
        <f t="shared" si="0"/>
        <v>7158</v>
      </c>
      <c r="F8" s="6">
        <f t="shared" si="0"/>
        <v>7980.5</v>
      </c>
      <c r="G8" s="6">
        <f t="shared" si="0"/>
        <v>9258.5</v>
      </c>
      <c r="H8" s="6">
        <f t="shared" si="0"/>
        <v>8783</v>
      </c>
      <c r="I8" s="6">
        <f t="shared" si="0"/>
        <v>8286.5</v>
      </c>
      <c r="J8" s="6">
        <f t="shared" si="0"/>
        <v>7842.5</v>
      </c>
      <c r="K8" s="6">
        <f t="shared" si="0"/>
        <v>7013</v>
      </c>
      <c r="L8" s="6">
        <f t="shared" si="0"/>
        <v>6957.3</v>
      </c>
      <c r="M8" s="6">
        <f t="shared" si="0"/>
        <v>7814.75</v>
      </c>
      <c r="N8" s="6">
        <f t="shared" ref="N8:P8" si="1">SUM(N6:N7)</f>
        <v>8391.6</v>
      </c>
      <c r="O8" s="6">
        <f t="shared" si="1"/>
        <v>7805.1</v>
      </c>
      <c r="P8" s="6">
        <f t="shared" si="1"/>
        <v>6953.9</v>
      </c>
    </row>
    <row r="9" spans="1:16">
      <c r="I9" s="2"/>
      <c r="J9" s="2"/>
      <c r="K9" s="2"/>
    </row>
    <row r="10" spans="1:16">
      <c r="A10" s="1" t="s">
        <v>4</v>
      </c>
      <c r="I10" s="2"/>
      <c r="J10" s="2"/>
      <c r="K10" s="2"/>
    </row>
    <row r="11" spans="1:16">
      <c r="B11" t="s">
        <v>1</v>
      </c>
      <c r="C11" s="7">
        <v>37</v>
      </c>
      <c r="D11" s="7">
        <v>888</v>
      </c>
      <c r="E11" s="7">
        <v>1220</v>
      </c>
      <c r="F11" s="7">
        <v>-2263</v>
      </c>
      <c r="G11" s="7">
        <v>570</v>
      </c>
      <c r="H11" s="7">
        <v>930</v>
      </c>
      <c r="I11" s="7">
        <v>609</v>
      </c>
      <c r="J11" s="7">
        <v>872</v>
      </c>
      <c r="K11" s="7">
        <v>1261</v>
      </c>
      <c r="L11" s="7">
        <v>-553.1</v>
      </c>
      <c r="M11" s="7">
        <v>-406.6</v>
      </c>
      <c r="N11">
        <v>-84.7</v>
      </c>
      <c r="O11">
        <v>1017.2</v>
      </c>
      <c r="P11">
        <v>903.3</v>
      </c>
    </row>
    <row r="12" spans="1:16" ht="16" thickBot="1">
      <c r="B12" s="4" t="s">
        <v>2</v>
      </c>
      <c r="C12" s="8">
        <v>20</v>
      </c>
      <c r="D12" s="8">
        <v>89</v>
      </c>
      <c r="E12" s="8">
        <v>153</v>
      </c>
      <c r="F12" s="8">
        <v>-233</v>
      </c>
      <c r="G12" s="8">
        <v>10</v>
      </c>
      <c r="H12" s="8">
        <v>114</v>
      </c>
      <c r="I12" s="8">
        <v>59</v>
      </c>
      <c r="J12" s="8">
        <v>91</v>
      </c>
      <c r="K12" s="8">
        <v>145</v>
      </c>
      <c r="L12" s="8">
        <v>-61.3</v>
      </c>
      <c r="M12" s="8">
        <v>-29.3</v>
      </c>
      <c r="N12" s="8">
        <v>4.4000000000000004</v>
      </c>
      <c r="O12" s="8">
        <v>100.5</v>
      </c>
      <c r="P12" s="8">
        <v>119.3</v>
      </c>
    </row>
    <row r="13" spans="1:16" s="1" customFormat="1">
      <c r="B13" s="1" t="s">
        <v>3</v>
      </c>
      <c r="C13" s="9">
        <f>SUM(C11:C12)</f>
        <v>57</v>
      </c>
      <c r="D13" s="9">
        <f>SUM(D11:D12)</f>
        <v>977</v>
      </c>
      <c r="E13" s="9">
        <f>SUM(E11:E12)</f>
        <v>1373</v>
      </c>
      <c r="F13" s="9">
        <f>SUM(F11:F12)</f>
        <v>-2496</v>
      </c>
      <c r="G13" s="9">
        <f>SUM(G11:G12)</f>
        <v>580</v>
      </c>
      <c r="H13" s="9">
        <f t="shared" ref="H13:M13" si="2">SUM(H11:H12)</f>
        <v>1044</v>
      </c>
      <c r="I13" s="9">
        <f t="shared" si="2"/>
        <v>668</v>
      </c>
      <c r="J13" s="9">
        <f t="shared" si="2"/>
        <v>963</v>
      </c>
      <c r="K13" s="9">
        <f t="shared" si="2"/>
        <v>1406</v>
      </c>
      <c r="L13" s="9">
        <f t="shared" si="2"/>
        <v>-614.4</v>
      </c>
      <c r="M13" s="9">
        <f t="shared" si="2"/>
        <v>-435.90000000000003</v>
      </c>
      <c r="N13" s="9">
        <f t="shared" ref="N13:P13" si="3">SUM(N11:N12)</f>
        <v>-80.3</v>
      </c>
      <c r="O13" s="9">
        <f t="shared" si="3"/>
        <v>1117.7</v>
      </c>
      <c r="P13" s="9">
        <f t="shared" si="3"/>
        <v>1022.5999999999999</v>
      </c>
    </row>
    <row r="15" spans="1:16">
      <c r="A15" s="1" t="s">
        <v>5</v>
      </c>
    </row>
    <row r="16" spans="1:16">
      <c r="B16" t="s">
        <v>1</v>
      </c>
      <c r="C16" s="10">
        <f t="shared" ref="C16:P18" si="4">C11/C6</f>
        <v>4.7677340377552989E-3</v>
      </c>
      <c r="D16" s="10">
        <f t="shared" si="4"/>
        <v>0.12166050143855323</v>
      </c>
      <c r="E16" s="10">
        <f t="shared" si="4"/>
        <v>0.191929520962794</v>
      </c>
      <c r="F16" s="10">
        <f t="shared" si="4"/>
        <v>-0.31792638381567856</v>
      </c>
      <c r="G16" s="10">
        <f t="shared" si="4"/>
        <v>6.8990559186637615E-2</v>
      </c>
      <c r="H16" s="10">
        <f t="shared" si="4"/>
        <v>0.11896386312759834</v>
      </c>
      <c r="I16" s="10">
        <f t="shared" si="4"/>
        <v>8.2492380629867926E-2</v>
      </c>
      <c r="J16" s="10">
        <f t="shared" si="4"/>
        <v>0.12489258092237181</v>
      </c>
      <c r="K16" s="10">
        <f t="shared" si="4"/>
        <v>0.20224538893344027</v>
      </c>
      <c r="L16" s="10">
        <f t="shared" si="4"/>
        <v>-8.9257185276034018E-2</v>
      </c>
      <c r="M16" s="10">
        <f t="shared" si="4"/>
        <v>-5.816381998683947E-2</v>
      </c>
      <c r="N16" s="10">
        <f t="shared" si="4"/>
        <v>-1.1242666383498367E-2</v>
      </c>
      <c r="O16" s="10">
        <f t="shared" si="4"/>
        <v>0.1441814316087881</v>
      </c>
      <c r="P16" s="10">
        <f t="shared" si="4"/>
        <v>0.14261242984235745</v>
      </c>
    </row>
    <row r="17" spans="2:16" ht="16" thickBot="1">
      <c r="B17" s="4" t="s">
        <v>2</v>
      </c>
      <c r="C17" s="11">
        <f t="shared" si="4"/>
        <v>2.1175224986765485E-2</v>
      </c>
      <c r="D17" s="11">
        <f t="shared" si="4"/>
        <v>9.8451327433628319E-2</v>
      </c>
      <c r="E17" s="11">
        <f t="shared" si="4"/>
        <v>0.19089207735495944</v>
      </c>
      <c r="F17" s="11">
        <f t="shared" si="4"/>
        <v>-0.27014492753623187</v>
      </c>
      <c r="G17" s="11">
        <f t="shared" si="4"/>
        <v>1.0035122930255895E-2</v>
      </c>
      <c r="H17" s="11">
        <f t="shared" si="4"/>
        <v>0.11807353702744691</v>
      </c>
      <c r="I17" s="11">
        <f t="shared" si="4"/>
        <v>6.5265486725663721E-2</v>
      </c>
      <c r="J17" s="11">
        <f t="shared" si="4"/>
        <v>0.10575246949447996</v>
      </c>
      <c r="K17" s="11">
        <f t="shared" si="4"/>
        <v>0.18637532133676094</v>
      </c>
      <c r="L17" s="11">
        <f t="shared" si="4"/>
        <v>-8.0594267683407828E-2</v>
      </c>
      <c r="M17" s="11">
        <f t="shared" si="4"/>
        <v>-3.5551780622459499E-2</v>
      </c>
      <c r="N17" s="11">
        <f t="shared" ref="N17:P17" si="5">N12/N7</f>
        <v>5.129400792725578E-3</v>
      </c>
      <c r="O17" s="11">
        <f t="shared" si="5"/>
        <v>0.13398213571523798</v>
      </c>
      <c r="P17" s="11">
        <f t="shared" si="5"/>
        <v>0.19243487378014354</v>
      </c>
    </row>
    <row r="18" spans="2:16" s="1" customFormat="1">
      <c r="B18" s="1" t="s">
        <v>3</v>
      </c>
      <c r="C18" s="12">
        <f t="shared" si="4"/>
        <v>6.5479609419873634E-3</v>
      </c>
      <c r="D18" s="12">
        <f t="shared" si="4"/>
        <v>0.11910276728026332</v>
      </c>
      <c r="E18" s="12">
        <f t="shared" si="4"/>
        <v>0.19181335568594579</v>
      </c>
      <c r="F18" s="12">
        <f t="shared" si="4"/>
        <v>-0.31276235824823007</v>
      </c>
      <c r="G18" s="12">
        <f t="shared" si="4"/>
        <v>6.2645136901225904E-2</v>
      </c>
      <c r="H18" s="12">
        <f t="shared" si="4"/>
        <v>0.11886599111920756</v>
      </c>
      <c r="I18" s="12">
        <f t="shared" si="4"/>
        <v>8.0613045314668438E-2</v>
      </c>
      <c r="J18" s="12">
        <f t="shared" si="4"/>
        <v>0.12279247688874721</v>
      </c>
      <c r="K18" s="12">
        <f t="shared" si="4"/>
        <v>0.20048481391701126</v>
      </c>
      <c r="L18" s="12">
        <f t="shared" si="4"/>
        <v>-8.831012030529084E-2</v>
      </c>
      <c r="M18" s="12">
        <f t="shared" si="4"/>
        <v>-5.5779135608944631E-2</v>
      </c>
      <c r="N18" s="12">
        <f t="shared" ref="N18:P18" si="6">N13/N8</f>
        <v>-9.5690929024262357E-3</v>
      </c>
      <c r="O18" s="12">
        <f t="shared" si="6"/>
        <v>0.14320124021473138</v>
      </c>
      <c r="P18" s="12">
        <f t="shared" si="6"/>
        <v>0.14705417104071097</v>
      </c>
    </row>
    <row r="19" spans="2:16" s="1" customFormat="1">
      <c r="C19" s="12"/>
      <c r="D19" s="12"/>
      <c r="E19" s="12"/>
      <c r="F19" s="12"/>
      <c r="G19" s="12"/>
    </row>
    <row r="20" spans="2:16" s="1" customFormat="1">
      <c r="C20" s="13" t="s">
        <v>6</v>
      </c>
      <c r="D20" s="13" t="s">
        <v>7</v>
      </c>
      <c r="E20" s="12" t="s">
        <v>11</v>
      </c>
      <c r="F20" s="12"/>
      <c r="G20" s="12"/>
    </row>
    <row r="21" spans="2:16" s="1" customFormat="1" ht="16" thickBot="1">
      <c r="B21" s="1" t="s">
        <v>8</v>
      </c>
      <c r="C21" s="10">
        <f>AVERAGE(C18:P18)</f>
        <v>5.1907160874257667E-2</v>
      </c>
      <c r="D21" s="12">
        <f>AVERAGE(C18:L18)</f>
        <v>5.0179306949553595E-2</v>
      </c>
      <c r="E21" s="12">
        <f>AVERAGE(C18:D18)</f>
        <v>6.282536411112534E-2</v>
      </c>
      <c r="F21" s="12"/>
      <c r="G21" s="12"/>
    </row>
    <row r="22" spans="2:16" ht="16" thickBot="1">
      <c r="B22" s="1" t="s">
        <v>13</v>
      </c>
      <c r="C22" s="15">
        <v>8.5000000000000006E-2</v>
      </c>
    </row>
    <row r="23" spans="2:16">
      <c r="B23" s="14"/>
      <c r="C23" s="10"/>
    </row>
    <row r="24" spans="2:16">
      <c r="B24" s="1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</vt:lpstr>
    </vt:vector>
  </TitlesOfParts>
  <Company>New Constructs,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Trainer</dc:creator>
  <cp:lastModifiedBy>David Trainer</cp:lastModifiedBy>
  <dcterms:created xsi:type="dcterms:W3CDTF">2012-05-25T15:11:49Z</dcterms:created>
  <dcterms:modified xsi:type="dcterms:W3CDTF">2012-09-18T15:20:03Z</dcterms:modified>
</cp:coreProperties>
</file>