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showInkAnnotation="0" autoCompressPictures="0"/>
  <workbookProtection workbookPassword="E456" lockStructure="1"/>
  <bookViews>
    <workbookView xWindow="51360" yWindow="-380" windowWidth="37460" windowHeight="18620" tabRatio="500" firstSheet="1" activeTab="1"/>
  </bookViews>
  <sheets>
    <sheet name="Data" sheetId="11" state="hidden" r:id="rId1"/>
    <sheet name="Regression Scenarios details" sheetId="4" r:id="rId2"/>
    <sheet name="Mgmt Proposal Scenario details" sheetId="13" r:id="rId3"/>
    <sheet name="SGA Sensitivity Analysis" sheetId="14" r:id="rId4"/>
    <sheet name="ROIC-peers" sheetId="1" r:id="rId5"/>
    <sheet name="NOPAT Margin-peers" sheetId="8" r:id="rId6"/>
    <sheet name="Capital Turnover-peers" sheetId="9" r:id="rId7"/>
    <sheet name="Revenue Growth-peers" sheetId="10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3" i="13" l="1"/>
  <c r="Z1" i="14"/>
  <c r="Y1" i="14"/>
  <c r="J13" i="4"/>
  <c r="I14" i="4"/>
  <c r="J26" i="4"/>
  <c r="I26" i="4"/>
  <c r="AC53" i="13"/>
  <c r="H6" i="4"/>
  <c r="I6" i="4"/>
  <c r="I7" i="4"/>
  <c r="AD35" i="14"/>
  <c r="AE35" i="14"/>
  <c r="AF35" i="14"/>
  <c r="AG35" i="14"/>
  <c r="AC35" i="14"/>
  <c r="AG31" i="14"/>
  <c r="AF31" i="14"/>
  <c r="AE31" i="14"/>
  <c r="AD31" i="14"/>
  <c r="AC31" i="14"/>
  <c r="AG30" i="14"/>
  <c r="AF30" i="14"/>
  <c r="AE30" i="14"/>
  <c r="AD30" i="14"/>
  <c r="AC30" i="14"/>
  <c r="AG29" i="14"/>
  <c r="AF29" i="14"/>
  <c r="AE29" i="14"/>
  <c r="AD29" i="14"/>
  <c r="AC29" i="14"/>
  <c r="AG28" i="14"/>
  <c r="AF28" i="14"/>
  <c r="AE28" i="14"/>
  <c r="AD28" i="14"/>
  <c r="AC28" i="14"/>
  <c r="AG27" i="14"/>
  <c r="AF27" i="14"/>
  <c r="AE27" i="14"/>
  <c r="AD27" i="14"/>
  <c r="AC27" i="14"/>
  <c r="AG26" i="14"/>
  <c r="AF26" i="14"/>
  <c r="AE26" i="14"/>
  <c r="AD26" i="14"/>
  <c r="AC26" i="14"/>
  <c r="AG25" i="14"/>
  <c r="AF25" i="14"/>
  <c r="AE25" i="14"/>
  <c r="AD25" i="14"/>
  <c r="AC25" i="14"/>
  <c r="AG24" i="14"/>
  <c r="AF24" i="14"/>
  <c r="AE24" i="14"/>
  <c r="AD24" i="14"/>
  <c r="AC24" i="14"/>
  <c r="AG23" i="14"/>
  <c r="AF23" i="14"/>
  <c r="AE23" i="14"/>
  <c r="AD23" i="14"/>
  <c r="AC23" i="14"/>
  <c r="AG22" i="14"/>
  <c r="AF22" i="14"/>
  <c r="AE22" i="14"/>
  <c r="AD22" i="14"/>
  <c r="AC22" i="14"/>
  <c r="AD37" i="14"/>
  <c r="AE37" i="14"/>
  <c r="AF37" i="14"/>
  <c r="AG37" i="14"/>
  <c r="AC37" i="14"/>
  <c r="AE37" i="13"/>
  <c r="AF37" i="13"/>
  <c r="AG37" i="13"/>
  <c r="AD37" i="13"/>
  <c r="AC37" i="13"/>
  <c r="AG39" i="13"/>
  <c r="AF39" i="13"/>
  <c r="AE39" i="13"/>
  <c r="AD39" i="13"/>
  <c r="AC39" i="13"/>
  <c r="AE8" i="13"/>
  <c r="AC19" i="14"/>
  <c r="AG4" i="14"/>
  <c r="AF4" i="14"/>
  <c r="X1" i="14"/>
  <c r="AE4" i="14"/>
  <c r="W1" i="14"/>
  <c r="AD4" i="14"/>
  <c r="AC4" i="14"/>
  <c r="AD1" i="14"/>
  <c r="AE1" i="14"/>
  <c r="AF1" i="14"/>
  <c r="AG1" i="14"/>
  <c r="AC1" i="14"/>
  <c r="W5" i="14"/>
  <c r="W8" i="14"/>
  <c r="W15" i="14"/>
  <c r="V8" i="14"/>
  <c r="V15" i="14"/>
  <c r="V56" i="14"/>
  <c r="V54" i="14"/>
  <c r="W56" i="14"/>
  <c r="W54" i="14"/>
  <c r="V22" i="14"/>
  <c r="W22" i="14"/>
  <c r="V23" i="14"/>
  <c r="W24" i="14"/>
  <c r="W23" i="14"/>
  <c r="T8" i="14"/>
  <c r="W25" i="14"/>
  <c r="T18" i="14"/>
  <c r="T19" i="14"/>
  <c r="T15" i="14"/>
  <c r="T20" i="14"/>
  <c r="W18" i="14"/>
  <c r="W36" i="14"/>
  <c r="W40" i="14"/>
  <c r="W41" i="14"/>
  <c r="W43" i="14"/>
  <c r="V18" i="14"/>
  <c r="V36" i="14"/>
  <c r="V40" i="14"/>
  <c r="V41" i="14"/>
  <c r="V43" i="14"/>
  <c r="W45" i="14"/>
  <c r="W47" i="14"/>
  <c r="V47" i="14"/>
  <c r="V49" i="14"/>
  <c r="W50" i="14"/>
  <c r="W51" i="14"/>
  <c r="W53" i="14"/>
  <c r="W58" i="14"/>
  <c r="AD7" i="14"/>
  <c r="AD19" i="14"/>
  <c r="AD21" i="14"/>
  <c r="AD32" i="14"/>
  <c r="AD38" i="14"/>
  <c r="AD9" i="14"/>
  <c r="AD10" i="14"/>
  <c r="AD11" i="14"/>
  <c r="AD13" i="14"/>
  <c r="X5" i="14"/>
  <c r="X8" i="14"/>
  <c r="X15" i="14"/>
  <c r="X56" i="14"/>
  <c r="X54" i="14"/>
  <c r="X22" i="14"/>
  <c r="X24" i="14"/>
  <c r="X23" i="14"/>
  <c r="X25" i="14"/>
  <c r="X18" i="14"/>
  <c r="X36" i="14"/>
  <c r="X40" i="14"/>
  <c r="X41" i="14"/>
  <c r="X43" i="14"/>
  <c r="X45" i="14"/>
  <c r="X47" i="14"/>
  <c r="W49" i="14"/>
  <c r="X50" i="14"/>
  <c r="X51" i="14"/>
  <c r="X53" i="14"/>
  <c r="X58" i="14"/>
  <c r="AE7" i="14"/>
  <c r="AE19" i="14"/>
  <c r="AE21" i="14"/>
  <c r="AE32" i="14"/>
  <c r="AE38" i="14"/>
  <c r="AE9" i="14"/>
  <c r="AE10" i="14"/>
  <c r="AE11" i="14"/>
  <c r="AE13" i="14"/>
  <c r="Y5" i="14"/>
  <c r="Y8" i="14"/>
  <c r="Y15" i="14"/>
  <c r="Y56" i="14"/>
  <c r="Y54" i="14"/>
  <c r="Y22" i="14"/>
  <c r="Y24" i="14"/>
  <c r="Y23" i="14"/>
  <c r="Y25" i="14"/>
  <c r="V19" i="14"/>
  <c r="V20" i="14"/>
  <c r="Y18" i="14"/>
  <c r="Y36" i="14"/>
  <c r="Y40" i="14"/>
  <c r="Y41" i="14"/>
  <c r="Y43" i="14"/>
  <c r="Y45" i="14"/>
  <c r="Y47" i="14"/>
  <c r="X49" i="14"/>
  <c r="Y50" i="14"/>
  <c r="Y51" i="14"/>
  <c r="Y53" i="14"/>
  <c r="Y58" i="14"/>
  <c r="AF7" i="14"/>
  <c r="AF19" i="14"/>
  <c r="AF21" i="14"/>
  <c r="AF32" i="14"/>
  <c r="AF38" i="14"/>
  <c r="AF9" i="14"/>
  <c r="AF10" i="14"/>
  <c r="AF11" i="14"/>
  <c r="AF13" i="14"/>
  <c r="Z5" i="14"/>
  <c r="Z8" i="14"/>
  <c r="Z15" i="14"/>
  <c r="Z56" i="14"/>
  <c r="Z54" i="14"/>
  <c r="Z22" i="14"/>
  <c r="Z24" i="14"/>
  <c r="Z23" i="14"/>
  <c r="Z25" i="14"/>
  <c r="W19" i="14"/>
  <c r="W20" i="14"/>
  <c r="Z18" i="14"/>
  <c r="Z36" i="14"/>
  <c r="Z40" i="14"/>
  <c r="Z41" i="14"/>
  <c r="Z43" i="14"/>
  <c r="Z45" i="14"/>
  <c r="Z47" i="14"/>
  <c r="Y49" i="14"/>
  <c r="Z50" i="14"/>
  <c r="Z51" i="14"/>
  <c r="Z53" i="14"/>
  <c r="Z58" i="14"/>
  <c r="AG7" i="14"/>
  <c r="AG19" i="14"/>
  <c r="AG21" i="14"/>
  <c r="AG32" i="14"/>
  <c r="AG38" i="14"/>
  <c r="AG9" i="14"/>
  <c r="AG10" i="14"/>
  <c r="AG11" i="14"/>
  <c r="AG13" i="14"/>
  <c r="V51" i="14"/>
  <c r="V53" i="14"/>
  <c r="V58" i="14"/>
  <c r="AC7" i="14"/>
  <c r="AC21" i="14"/>
  <c r="AC32" i="14"/>
  <c r="AC38" i="14"/>
  <c r="AC9" i="14"/>
  <c r="AC10" i="14"/>
  <c r="AC11" i="14"/>
  <c r="AG12" i="14"/>
  <c r="AF12" i="14"/>
  <c r="AE12" i="14"/>
  <c r="AD12" i="14"/>
  <c r="W21" i="14"/>
  <c r="AD5" i="14"/>
  <c r="X21" i="14"/>
  <c r="AE5" i="14"/>
  <c r="Y21" i="14"/>
  <c r="AF5" i="14"/>
  <c r="Z21" i="14"/>
  <c r="AG5" i="14"/>
  <c r="V21" i="14"/>
  <c r="AC5" i="14"/>
  <c r="AE6" i="14"/>
  <c r="AF6" i="14"/>
  <c r="AG6" i="14"/>
  <c r="AD6" i="14"/>
  <c r="T64" i="14"/>
  <c r="T68" i="14"/>
  <c r="T69" i="14"/>
  <c r="T76" i="14"/>
  <c r="T79" i="14"/>
  <c r="T81" i="14"/>
  <c r="S64" i="14"/>
  <c r="S68" i="14"/>
  <c r="S69" i="14"/>
  <c r="S76" i="14"/>
  <c r="S79" i="14"/>
  <c r="S81" i="14"/>
  <c r="R64" i="14"/>
  <c r="R68" i="14"/>
  <c r="R69" i="14"/>
  <c r="R76" i="14"/>
  <c r="R79" i="14"/>
  <c r="R81" i="14"/>
  <c r="Q64" i="14"/>
  <c r="Q68" i="14"/>
  <c r="Q69" i="14"/>
  <c r="Q76" i="14"/>
  <c r="Q79" i="14"/>
  <c r="Q81" i="14"/>
  <c r="P64" i="14"/>
  <c r="P68" i="14"/>
  <c r="P69" i="14"/>
  <c r="P76" i="14"/>
  <c r="P79" i="14"/>
  <c r="P81" i="14"/>
  <c r="O64" i="14"/>
  <c r="O68" i="14"/>
  <c r="O69" i="14"/>
  <c r="O76" i="14"/>
  <c r="O79" i="14"/>
  <c r="O81" i="14"/>
  <c r="N64" i="14"/>
  <c r="N68" i="14"/>
  <c r="N69" i="14"/>
  <c r="N76" i="14"/>
  <c r="N79" i="14"/>
  <c r="N81" i="14"/>
  <c r="M64" i="14"/>
  <c r="M68" i="14"/>
  <c r="M69" i="14"/>
  <c r="M76" i="14"/>
  <c r="M79" i="14"/>
  <c r="M81" i="14"/>
  <c r="L64" i="14"/>
  <c r="L68" i="14"/>
  <c r="L69" i="14"/>
  <c r="L76" i="14"/>
  <c r="L79" i="14"/>
  <c r="L81" i="14"/>
  <c r="K64" i="14"/>
  <c r="K68" i="14"/>
  <c r="K69" i="14"/>
  <c r="K76" i="14"/>
  <c r="K79" i="14"/>
  <c r="K81" i="14"/>
  <c r="J64" i="14"/>
  <c r="J68" i="14"/>
  <c r="J69" i="14"/>
  <c r="J76" i="14"/>
  <c r="J79" i="14"/>
  <c r="J81" i="14"/>
  <c r="I64" i="14"/>
  <c r="I68" i="14"/>
  <c r="I69" i="14"/>
  <c r="I76" i="14"/>
  <c r="I79" i="14"/>
  <c r="I81" i="14"/>
  <c r="H64" i="14"/>
  <c r="H68" i="14"/>
  <c r="H69" i="14"/>
  <c r="H76" i="14"/>
  <c r="H79" i="14"/>
  <c r="H81" i="14"/>
  <c r="G64" i="14"/>
  <c r="G68" i="14"/>
  <c r="G69" i="14"/>
  <c r="G76" i="14"/>
  <c r="G79" i="14"/>
  <c r="G81" i="14"/>
  <c r="F64" i="14"/>
  <c r="F68" i="14"/>
  <c r="F69" i="14"/>
  <c r="F76" i="14"/>
  <c r="F79" i="14"/>
  <c r="F81" i="14"/>
  <c r="E64" i="14"/>
  <c r="E68" i="14"/>
  <c r="E69" i="14"/>
  <c r="E76" i="14"/>
  <c r="E79" i="14"/>
  <c r="E81" i="14"/>
  <c r="D64" i="14"/>
  <c r="D68" i="14"/>
  <c r="D69" i="14"/>
  <c r="D76" i="14"/>
  <c r="D79" i="14"/>
  <c r="D81" i="14"/>
  <c r="C64" i="14"/>
  <c r="C68" i="14"/>
  <c r="C69" i="14"/>
  <c r="C76" i="14"/>
  <c r="C79" i="14"/>
  <c r="C81" i="14"/>
  <c r="B64" i="14"/>
  <c r="B68" i="14"/>
  <c r="B69" i="14"/>
  <c r="B76" i="14"/>
  <c r="B79" i="14"/>
  <c r="B81" i="14"/>
  <c r="T21" i="14"/>
  <c r="T23" i="14"/>
  <c r="AB57" i="14"/>
  <c r="T54" i="14"/>
  <c r="T36" i="14"/>
  <c r="T40" i="14"/>
  <c r="T41" i="14"/>
  <c r="T43" i="14"/>
  <c r="T47" i="14"/>
  <c r="T51" i="14"/>
  <c r="T53" i="14"/>
  <c r="T58" i="14"/>
  <c r="S8" i="14"/>
  <c r="S15" i="14"/>
  <c r="S54" i="14"/>
  <c r="S36" i="14"/>
  <c r="S40" i="14"/>
  <c r="S41" i="14"/>
  <c r="S43" i="14"/>
  <c r="S47" i="14"/>
  <c r="S51" i="14"/>
  <c r="S53" i="14"/>
  <c r="S58" i="14"/>
  <c r="R8" i="14"/>
  <c r="R15" i="14"/>
  <c r="R54" i="14"/>
  <c r="R36" i="14"/>
  <c r="R40" i="14"/>
  <c r="R41" i="14"/>
  <c r="R43" i="14"/>
  <c r="R47" i="14"/>
  <c r="R51" i="14"/>
  <c r="R53" i="14"/>
  <c r="R58" i="14"/>
  <c r="Q8" i="14"/>
  <c r="Q15" i="14"/>
  <c r="Q54" i="14"/>
  <c r="Q36" i="14"/>
  <c r="Q40" i="14"/>
  <c r="Q41" i="14"/>
  <c r="Q43" i="14"/>
  <c r="Q47" i="14"/>
  <c r="Q51" i="14"/>
  <c r="Q53" i="14"/>
  <c r="Q58" i="14"/>
  <c r="P8" i="14"/>
  <c r="P15" i="14"/>
  <c r="P54" i="14"/>
  <c r="P36" i="14"/>
  <c r="P40" i="14"/>
  <c r="P41" i="14"/>
  <c r="P43" i="14"/>
  <c r="P47" i="14"/>
  <c r="P51" i="14"/>
  <c r="P53" i="14"/>
  <c r="P58" i="14"/>
  <c r="O8" i="14"/>
  <c r="O15" i="14"/>
  <c r="O54" i="14"/>
  <c r="O36" i="14"/>
  <c r="O40" i="14"/>
  <c r="O41" i="14"/>
  <c r="O43" i="14"/>
  <c r="O47" i="14"/>
  <c r="O51" i="14"/>
  <c r="O53" i="14"/>
  <c r="O58" i="14"/>
  <c r="N8" i="14"/>
  <c r="N15" i="14"/>
  <c r="N54" i="14"/>
  <c r="N36" i="14"/>
  <c r="N40" i="14"/>
  <c r="N41" i="14"/>
  <c r="N43" i="14"/>
  <c r="N47" i="14"/>
  <c r="N51" i="14"/>
  <c r="N53" i="14"/>
  <c r="N58" i="14"/>
  <c r="M8" i="14"/>
  <c r="M15" i="14"/>
  <c r="M54" i="14"/>
  <c r="M36" i="14"/>
  <c r="M40" i="14"/>
  <c r="M41" i="14"/>
  <c r="M43" i="14"/>
  <c r="M47" i="14"/>
  <c r="M51" i="14"/>
  <c r="M53" i="14"/>
  <c r="M58" i="14"/>
  <c r="L8" i="14"/>
  <c r="L15" i="14"/>
  <c r="L54" i="14"/>
  <c r="L36" i="14"/>
  <c r="L40" i="14"/>
  <c r="L41" i="14"/>
  <c r="L43" i="14"/>
  <c r="L47" i="14"/>
  <c r="L51" i="14"/>
  <c r="L53" i="14"/>
  <c r="L58" i="14"/>
  <c r="K8" i="14"/>
  <c r="K15" i="14"/>
  <c r="K54" i="14"/>
  <c r="K36" i="14"/>
  <c r="K40" i="14"/>
  <c r="K41" i="14"/>
  <c r="K43" i="14"/>
  <c r="K47" i="14"/>
  <c r="K51" i="14"/>
  <c r="K53" i="14"/>
  <c r="K58" i="14"/>
  <c r="J8" i="14"/>
  <c r="J15" i="14"/>
  <c r="J54" i="14"/>
  <c r="J36" i="14"/>
  <c r="J40" i="14"/>
  <c r="J41" i="14"/>
  <c r="J43" i="14"/>
  <c r="J47" i="14"/>
  <c r="J51" i="14"/>
  <c r="J53" i="14"/>
  <c r="J58" i="14"/>
  <c r="I8" i="14"/>
  <c r="I15" i="14"/>
  <c r="I54" i="14"/>
  <c r="I36" i="14"/>
  <c r="I40" i="14"/>
  <c r="I41" i="14"/>
  <c r="I43" i="14"/>
  <c r="I47" i="14"/>
  <c r="I51" i="14"/>
  <c r="I53" i="14"/>
  <c r="I58" i="14"/>
  <c r="H8" i="14"/>
  <c r="H15" i="14"/>
  <c r="H54" i="14"/>
  <c r="H36" i="14"/>
  <c r="H40" i="14"/>
  <c r="H41" i="14"/>
  <c r="H43" i="14"/>
  <c r="H47" i="14"/>
  <c r="H51" i="14"/>
  <c r="H53" i="14"/>
  <c r="H58" i="14"/>
  <c r="G8" i="14"/>
  <c r="G15" i="14"/>
  <c r="G54" i="14"/>
  <c r="G36" i="14"/>
  <c r="G40" i="14"/>
  <c r="G41" i="14"/>
  <c r="G43" i="14"/>
  <c r="G47" i="14"/>
  <c r="G51" i="14"/>
  <c r="G53" i="14"/>
  <c r="G58" i="14"/>
  <c r="F8" i="14"/>
  <c r="F15" i="14"/>
  <c r="F54" i="14"/>
  <c r="F36" i="14"/>
  <c r="F40" i="14"/>
  <c r="F41" i="14"/>
  <c r="F43" i="14"/>
  <c r="F47" i="14"/>
  <c r="F51" i="14"/>
  <c r="F53" i="14"/>
  <c r="F58" i="14"/>
  <c r="E8" i="14"/>
  <c r="E15" i="14"/>
  <c r="E54" i="14"/>
  <c r="E36" i="14"/>
  <c r="E40" i="14"/>
  <c r="E41" i="14"/>
  <c r="E43" i="14"/>
  <c r="E47" i="14"/>
  <c r="E51" i="14"/>
  <c r="E53" i="14"/>
  <c r="E58" i="14"/>
  <c r="D8" i="14"/>
  <c r="D15" i="14"/>
  <c r="D54" i="14"/>
  <c r="D36" i="14"/>
  <c r="D40" i="14"/>
  <c r="D41" i="14"/>
  <c r="D43" i="14"/>
  <c r="D47" i="14"/>
  <c r="D51" i="14"/>
  <c r="D53" i="14"/>
  <c r="D58" i="14"/>
  <c r="C8" i="14"/>
  <c r="C15" i="14"/>
  <c r="C54" i="14"/>
  <c r="C36" i="14"/>
  <c r="C40" i="14"/>
  <c r="C41" i="14"/>
  <c r="C43" i="14"/>
  <c r="C47" i="14"/>
  <c r="C51" i="14"/>
  <c r="C53" i="14"/>
  <c r="C58" i="14"/>
  <c r="B8" i="14"/>
  <c r="B15" i="14"/>
  <c r="B54" i="14"/>
  <c r="B36" i="14"/>
  <c r="B40" i="14"/>
  <c r="B41" i="14"/>
  <c r="B43" i="14"/>
  <c r="B47" i="14"/>
  <c r="B51" i="14"/>
  <c r="B53" i="14"/>
  <c r="B58" i="14"/>
  <c r="AA52" i="14"/>
  <c r="Y52" i="14"/>
  <c r="X52" i="14"/>
  <c r="AF49" i="14"/>
  <c r="AE49" i="14"/>
  <c r="AD49" i="14"/>
  <c r="AC49" i="14"/>
  <c r="AA51" i="14"/>
  <c r="AF34" i="14"/>
  <c r="AF36" i="14"/>
  <c r="AF48" i="14"/>
  <c r="AE34" i="14"/>
  <c r="AE36" i="14"/>
  <c r="AE48" i="14"/>
  <c r="AD34" i="14"/>
  <c r="AD36" i="14"/>
  <c r="AD48" i="14"/>
  <c r="AC34" i="14"/>
  <c r="AC36" i="14"/>
  <c r="AC48" i="14"/>
  <c r="AF47" i="14"/>
  <c r="AE47" i="14"/>
  <c r="AD47" i="14"/>
  <c r="AC47" i="14"/>
  <c r="Z49" i="14"/>
  <c r="T49" i="14"/>
  <c r="AF46" i="14"/>
  <c r="AE46" i="14"/>
  <c r="AD46" i="14"/>
  <c r="AC46" i="14"/>
  <c r="Y48" i="14"/>
  <c r="W48" i="14"/>
  <c r="AA48" i="14"/>
  <c r="Z48" i="14"/>
  <c r="X48" i="14"/>
  <c r="V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G34" i="14"/>
  <c r="AG36" i="14"/>
  <c r="O21" i="14"/>
  <c r="U22" i="14"/>
  <c r="U24" i="14"/>
  <c r="U25" i="14"/>
  <c r="AA22" i="14"/>
  <c r="S21" i="14"/>
  <c r="R21" i="14"/>
  <c r="Q21" i="14"/>
  <c r="P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Z19" i="14"/>
  <c r="Z20" i="14"/>
  <c r="Y19" i="14"/>
  <c r="Y20" i="14"/>
  <c r="X19" i="14"/>
  <c r="X20" i="14"/>
  <c r="S19" i="14"/>
  <c r="S20" i="14"/>
  <c r="R19" i="14"/>
  <c r="R20" i="14"/>
  <c r="Q19" i="14"/>
  <c r="Q20" i="14"/>
  <c r="P19" i="14"/>
  <c r="P20" i="14"/>
  <c r="O19" i="14"/>
  <c r="O20" i="14"/>
  <c r="N19" i="14"/>
  <c r="N20" i="14"/>
  <c r="M19" i="14"/>
  <c r="M20" i="14"/>
  <c r="L19" i="14"/>
  <c r="L20" i="14"/>
  <c r="K19" i="14"/>
  <c r="K20" i="14"/>
  <c r="J19" i="14"/>
  <c r="J20" i="14"/>
  <c r="I19" i="14"/>
  <c r="I20" i="14"/>
  <c r="H19" i="14"/>
  <c r="H20" i="14"/>
  <c r="G19" i="14"/>
  <c r="G20" i="14"/>
  <c r="F19" i="14"/>
  <c r="F20" i="14"/>
  <c r="E19" i="14"/>
  <c r="E20" i="14"/>
  <c r="D19" i="14"/>
  <c r="D20" i="14"/>
  <c r="C19" i="14"/>
  <c r="C20" i="14"/>
  <c r="B19" i="14"/>
  <c r="B20" i="14"/>
  <c r="AG16" i="14"/>
  <c r="AF16" i="14"/>
  <c r="AE16" i="14"/>
  <c r="AD16" i="14"/>
  <c r="AC16" i="14"/>
  <c r="AC13" i="14"/>
  <c r="AG8" i="14"/>
  <c r="AF8" i="14"/>
  <c r="AE8" i="14"/>
  <c r="AD8" i="14"/>
  <c r="AC8" i="14"/>
  <c r="AC6" i="14"/>
  <c r="AA5" i="14"/>
  <c r="F26" i="4" a="1"/>
  <c r="F26" i="4"/>
  <c r="F28" i="4" a="1"/>
  <c r="F28" i="4"/>
  <c r="H28" i="4"/>
  <c r="I28" i="4"/>
  <c r="J28" i="4"/>
  <c r="F29" i="4" a="1"/>
  <c r="F29" i="4"/>
  <c r="H29" i="4"/>
  <c r="F30" i="4" a="1"/>
  <c r="F30" i="4"/>
  <c r="H30" i="4"/>
  <c r="F31" i="4" a="1"/>
  <c r="F31" i="4"/>
  <c r="H31" i="4"/>
  <c r="F32" i="4" a="1"/>
  <c r="F32" i="4"/>
  <c r="H32" i="4"/>
  <c r="F33" i="4" a="1"/>
  <c r="F33" i="4"/>
  <c r="H33" i="4"/>
  <c r="F34" i="4" a="1"/>
  <c r="F34" i="4"/>
  <c r="H34" i="4"/>
  <c r="F35" i="4" a="1"/>
  <c r="F35" i="4"/>
  <c r="H35" i="4"/>
  <c r="F36" i="4" a="1"/>
  <c r="F36" i="4"/>
  <c r="F37" i="4" a="1"/>
  <c r="F37" i="4"/>
  <c r="H37" i="4"/>
  <c r="I29" i="4"/>
  <c r="J29" i="4"/>
  <c r="I30" i="4"/>
  <c r="I31" i="4"/>
  <c r="I32" i="4"/>
  <c r="I33" i="4"/>
  <c r="I34" i="4"/>
  <c r="I35" i="4"/>
  <c r="I37" i="4"/>
  <c r="J30" i="4"/>
  <c r="J31" i="4"/>
  <c r="J32" i="4"/>
  <c r="J33" i="4"/>
  <c r="J34" i="4"/>
  <c r="J35" i="4"/>
  <c r="J37" i="4"/>
  <c r="F39" i="4" a="1"/>
  <c r="F39" i="4"/>
  <c r="H39" i="4"/>
  <c r="I39" i="4"/>
  <c r="J39" i="4"/>
  <c r="F41" i="4" a="1"/>
  <c r="F41" i="4"/>
  <c r="F44" i="4" a="1"/>
  <c r="F44" i="4"/>
  <c r="T8" i="13"/>
  <c r="T15" i="13"/>
  <c r="T54" i="13"/>
  <c r="T23" i="13"/>
  <c r="T18" i="13"/>
  <c r="T36" i="13"/>
  <c r="T40" i="13"/>
  <c r="T41" i="13"/>
  <c r="T43" i="13"/>
  <c r="T47" i="13"/>
  <c r="T51" i="13"/>
  <c r="T53" i="13"/>
  <c r="T58" i="13"/>
  <c r="H22" i="4"/>
  <c r="I22" i="4"/>
  <c r="J22" i="4"/>
  <c r="P23" i="4"/>
  <c r="J25" i="4"/>
  <c r="J27" i="4"/>
  <c r="J38" i="4"/>
  <c r="J40" i="4"/>
  <c r="P32" i="4"/>
  <c r="J42" i="4"/>
  <c r="P34" i="4"/>
  <c r="P30" i="4"/>
  <c r="V8" i="13"/>
  <c r="V15" i="13"/>
  <c r="V56" i="13"/>
  <c r="V54" i="13"/>
  <c r="V22" i="13"/>
  <c r="V23" i="13"/>
  <c r="V18" i="13"/>
  <c r="V36" i="13"/>
  <c r="V40" i="13"/>
  <c r="V41" i="13"/>
  <c r="V43" i="13"/>
  <c r="V47" i="13"/>
  <c r="V51" i="13"/>
  <c r="V53" i="13"/>
  <c r="V58" i="13"/>
  <c r="AC10" i="13"/>
  <c r="AC18" i="13"/>
  <c r="W5" i="13"/>
  <c r="W8" i="13"/>
  <c r="W56" i="13"/>
  <c r="X56" i="13"/>
  <c r="X5" i="13"/>
  <c r="X8" i="13"/>
  <c r="X15" i="13"/>
  <c r="X54" i="13"/>
  <c r="T21" i="13"/>
  <c r="AC7" i="13"/>
  <c r="AG7" i="13"/>
  <c r="AD7" i="13"/>
  <c r="X22" i="13"/>
  <c r="AC8" i="13"/>
  <c r="AG8" i="13"/>
  <c r="AD8" i="13"/>
  <c r="X24" i="13"/>
  <c r="X23" i="13"/>
  <c r="X25" i="13"/>
  <c r="T19" i="13"/>
  <c r="T20" i="13"/>
  <c r="X18" i="13"/>
  <c r="X36" i="13"/>
  <c r="X40" i="13"/>
  <c r="X41" i="13"/>
  <c r="X43" i="13"/>
  <c r="W24" i="13"/>
  <c r="W23" i="13"/>
  <c r="V21" i="13"/>
  <c r="W22" i="13"/>
  <c r="W25" i="13"/>
  <c r="W18" i="13"/>
  <c r="W36" i="13"/>
  <c r="W40" i="13"/>
  <c r="W15" i="13"/>
  <c r="W41" i="13"/>
  <c r="W43" i="13"/>
  <c r="W45" i="13"/>
  <c r="X45" i="13"/>
  <c r="X47" i="13"/>
  <c r="W47" i="13"/>
  <c r="V49" i="13"/>
  <c r="W50" i="13"/>
  <c r="W49" i="13"/>
  <c r="X50" i="13"/>
  <c r="X51" i="13"/>
  <c r="X53" i="13"/>
  <c r="X58" i="13"/>
  <c r="AD10" i="13"/>
  <c r="AD18" i="13"/>
  <c r="Y56" i="13"/>
  <c r="Y5" i="13"/>
  <c r="Y8" i="13"/>
  <c r="Y15" i="13"/>
  <c r="Y54" i="13"/>
  <c r="AE7" i="13"/>
  <c r="Y22" i="13"/>
  <c r="Y24" i="13"/>
  <c r="Y23" i="13"/>
  <c r="Y25" i="13"/>
  <c r="V19" i="13"/>
  <c r="V20" i="13"/>
  <c r="Y18" i="13"/>
  <c r="Y36" i="13"/>
  <c r="Y40" i="13"/>
  <c r="Y41" i="13"/>
  <c r="Y43" i="13"/>
  <c r="Y45" i="13"/>
  <c r="Y47" i="13"/>
  <c r="X49" i="13"/>
  <c r="Y50" i="13"/>
  <c r="Y51" i="13"/>
  <c r="Y53" i="13"/>
  <c r="Y58" i="13"/>
  <c r="AE10" i="13"/>
  <c r="AE18" i="13"/>
  <c r="Z5" i="13"/>
  <c r="Z8" i="13"/>
  <c r="Z15" i="13"/>
  <c r="Z56" i="13"/>
  <c r="Z54" i="13"/>
  <c r="AF7" i="13"/>
  <c r="Z22" i="13"/>
  <c r="AF8" i="13"/>
  <c r="Z24" i="13"/>
  <c r="Z23" i="13"/>
  <c r="Z25" i="13"/>
  <c r="W19" i="13"/>
  <c r="W20" i="13"/>
  <c r="Z18" i="13"/>
  <c r="Z36" i="13"/>
  <c r="Z40" i="13"/>
  <c r="Z41" i="13"/>
  <c r="Z43" i="13"/>
  <c r="Z45" i="13"/>
  <c r="Z47" i="13"/>
  <c r="Y49" i="13"/>
  <c r="Z50" i="13"/>
  <c r="Z51" i="13"/>
  <c r="Z53" i="13"/>
  <c r="Z58" i="13"/>
  <c r="AF10" i="13"/>
  <c r="AF18" i="13"/>
  <c r="W54" i="13"/>
  <c r="W51" i="13"/>
  <c r="W53" i="13"/>
  <c r="W58" i="13"/>
  <c r="AG10" i="13"/>
  <c r="AG18" i="13"/>
  <c r="AA52" i="13"/>
  <c r="Y52" i="13"/>
  <c r="X52" i="13"/>
  <c r="AA51" i="13"/>
  <c r="AF5" i="13"/>
  <c r="AD21" i="13"/>
  <c r="AD23" i="13"/>
  <c r="AD34" i="13"/>
  <c r="AD40" i="13"/>
  <c r="AD12" i="13"/>
  <c r="AD13" i="13"/>
  <c r="AD14" i="13"/>
  <c r="AD15" i="13"/>
  <c r="AE21" i="13"/>
  <c r="AE23" i="13"/>
  <c r="AE34" i="13"/>
  <c r="AE40" i="13"/>
  <c r="AE12" i="13"/>
  <c r="AE13" i="13"/>
  <c r="AE14" i="13"/>
  <c r="AE15" i="13"/>
  <c r="AF21" i="13"/>
  <c r="AF23" i="13"/>
  <c r="AF34" i="13"/>
  <c r="AF40" i="13"/>
  <c r="AF12" i="13"/>
  <c r="AF13" i="13"/>
  <c r="AF14" i="13"/>
  <c r="AF15" i="13"/>
  <c r="AG21" i="13"/>
  <c r="AG23" i="13"/>
  <c r="AG34" i="13"/>
  <c r="AG40" i="13"/>
  <c r="AG12" i="13"/>
  <c r="AG13" i="13"/>
  <c r="AG14" i="13"/>
  <c r="AG15" i="13"/>
  <c r="AC21" i="13"/>
  <c r="AC23" i="13"/>
  <c r="AC34" i="13"/>
  <c r="AC40" i="13"/>
  <c r="AC12" i="13"/>
  <c r="AC13" i="13"/>
  <c r="AC14" i="13"/>
  <c r="AC15" i="13"/>
  <c r="AC48" i="13"/>
  <c r="AD48" i="13"/>
  <c r="AE48" i="13"/>
  <c r="AF48" i="13"/>
  <c r="AC36" i="13"/>
  <c r="AC49" i="13"/>
  <c r="AD36" i="13"/>
  <c r="AD49" i="13"/>
  <c r="AE36" i="13"/>
  <c r="AE49" i="13"/>
  <c r="AF36" i="13"/>
  <c r="AF49" i="13"/>
  <c r="AC38" i="13"/>
  <c r="AC50" i="13"/>
  <c r="AD38" i="13"/>
  <c r="AD50" i="13"/>
  <c r="AE38" i="13"/>
  <c r="AE50" i="13"/>
  <c r="AF38" i="13"/>
  <c r="AF50" i="13"/>
  <c r="AC51" i="13"/>
  <c r="AD51" i="13"/>
  <c r="AE51" i="13"/>
  <c r="AF51" i="13"/>
  <c r="AG5" i="13"/>
  <c r="AD5" i="13"/>
  <c r="AD11" i="13"/>
  <c r="AD9" i="13"/>
  <c r="AD6" i="13"/>
  <c r="X48" i="13"/>
  <c r="X21" i="13"/>
  <c r="X19" i="13"/>
  <c r="X20" i="13"/>
  <c r="AG9" i="13"/>
  <c r="AE9" i="13"/>
  <c r="AF9" i="13"/>
  <c r="AC9" i="13"/>
  <c r="AG6" i="13"/>
  <c r="AE6" i="13"/>
  <c r="AF6" i="13"/>
  <c r="AC6" i="13"/>
  <c r="AE5" i="13"/>
  <c r="B8" i="13"/>
  <c r="B15" i="13"/>
  <c r="B54" i="13"/>
  <c r="B36" i="13"/>
  <c r="B40" i="13"/>
  <c r="B41" i="13"/>
  <c r="B43" i="13"/>
  <c r="B47" i="13"/>
  <c r="B51" i="13"/>
  <c r="B53" i="13"/>
  <c r="B58" i="13"/>
  <c r="C8" i="13"/>
  <c r="C15" i="13"/>
  <c r="C54" i="13"/>
  <c r="C36" i="13"/>
  <c r="C40" i="13"/>
  <c r="C41" i="13"/>
  <c r="C43" i="13"/>
  <c r="C47" i="13"/>
  <c r="C51" i="13"/>
  <c r="C53" i="13"/>
  <c r="C58" i="13"/>
  <c r="D8" i="13"/>
  <c r="D15" i="13"/>
  <c r="D54" i="13"/>
  <c r="D36" i="13"/>
  <c r="D40" i="13"/>
  <c r="D41" i="13"/>
  <c r="D43" i="13"/>
  <c r="D47" i="13"/>
  <c r="D51" i="13"/>
  <c r="D53" i="13"/>
  <c r="D58" i="13"/>
  <c r="E8" i="13"/>
  <c r="E15" i="13"/>
  <c r="E54" i="13"/>
  <c r="E36" i="13"/>
  <c r="E40" i="13"/>
  <c r="E41" i="13"/>
  <c r="E43" i="13"/>
  <c r="E47" i="13"/>
  <c r="E51" i="13"/>
  <c r="E53" i="13"/>
  <c r="E58" i="13"/>
  <c r="F8" i="13"/>
  <c r="F15" i="13"/>
  <c r="F54" i="13"/>
  <c r="F36" i="13"/>
  <c r="F40" i="13"/>
  <c r="F41" i="13"/>
  <c r="F43" i="13"/>
  <c r="F47" i="13"/>
  <c r="F51" i="13"/>
  <c r="F53" i="13"/>
  <c r="F58" i="13"/>
  <c r="G8" i="13"/>
  <c r="G15" i="13"/>
  <c r="G54" i="13"/>
  <c r="G36" i="13"/>
  <c r="G40" i="13"/>
  <c r="G41" i="13"/>
  <c r="G43" i="13"/>
  <c r="G47" i="13"/>
  <c r="G51" i="13"/>
  <c r="G53" i="13"/>
  <c r="G58" i="13"/>
  <c r="H8" i="13"/>
  <c r="H15" i="13"/>
  <c r="H54" i="13"/>
  <c r="H36" i="13"/>
  <c r="H40" i="13"/>
  <c r="H41" i="13"/>
  <c r="H43" i="13"/>
  <c r="H47" i="13"/>
  <c r="H51" i="13"/>
  <c r="H53" i="13"/>
  <c r="H58" i="13"/>
  <c r="I8" i="13"/>
  <c r="I15" i="13"/>
  <c r="I54" i="13"/>
  <c r="I36" i="13"/>
  <c r="I40" i="13"/>
  <c r="I41" i="13"/>
  <c r="I43" i="13"/>
  <c r="I47" i="13"/>
  <c r="I51" i="13"/>
  <c r="I53" i="13"/>
  <c r="I58" i="13"/>
  <c r="J8" i="13"/>
  <c r="J15" i="13"/>
  <c r="J54" i="13"/>
  <c r="J36" i="13"/>
  <c r="J40" i="13"/>
  <c r="J41" i="13"/>
  <c r="J43" i="13"/>
  <c r="J47" i="13"/>
  <c r="J51" i="13"/>
  <c r="J53" i="13"/>
  <c r="J58" i="13"/>
  <c r="K8" i="13"/>
  <c r="K15" i="13"/>
  <c r="K54" i="13"/>
  <c r="K36" i="13"/>
  <c r="K40" i="13"/>
  <c r="K41" i="13"/>
  <c r="K43" i="13"/>
  <c r="K47" i="13"/>
  <c r="K51" i="13"/>
  <c r="K53" i="13"/>
  <c r="K58" i="13"/>
  <c r="L8" i="13"/>
  <c r="L15" i="13"/>
  <c r="L54" i="13"/>
  <c r="L36" i="13"/>
  <c r="L40" i="13"/>
  <c r="L41" i="13"/>
  <c r="L43" i="13"/>
  <c r="L47" i="13"/>
  <c r="L51" i="13"/>
  <c r="L53" i="13"/>
  <c r="L58" i="13"/>
  <c r="M8" i="13"/>
  <c r="M15" i="13"/>
  <c r="M54" i="13"/>
  <c r="M36" i="13"/>
  <c r="M40" i="13"/>
  <c r="M41" i="13"/>
  <c r="M43" i="13"/>
  <c r="M47" i="13"/>
  <c r="M51" i="13"/>
  <c r="M53" i="13"/>
  <c r="M58" i="13"/>
  <c r="N8" i="13"/>
  <c r="N15" i="13"/>
  <c r="N54" i="13"/>
  <c r="N36" i="13"/>
  <c r="N40" i="13"/>
  <c r="N41" i="13"/>
  <c r="N43" i="13"/>
  <c r="N47" i="13"/>
  <c r="N51" i="13"/>
  <c r="N53" i="13"/>
  <c r="N58" i="13"/>
  <c r="O8" i="13"/>
  <c r="O15" i="13"/>
  <c r="O54" i="13"/>
  <c r="O36" i="13"/>
  <c r="O40" i="13"/>
  <c r="O41" i="13"/>
  <c r="O43" i="13"/>
  <c r="O47" i="13"/>
  <c r="O51" i="13"/>
  <c r="O53" i="13"/>
  <c r="O58" i="13"/>
  <c r="P8" i="13"/>
  <c r="P15" i="13"/>
  <c r="P54" i="13"/>
  <c r="P36" i="13"/>
  <c r="P40" i="13"/>
  <c r="P41" i="13"/>
  <c r="P43" i="13"/>
  <c r="P47" i="13"/>
  <c r="P51" i="13"/>
  <c r="P53" i="13"/>
  <c r="P58" i="13"/>
  <c r="Q8" i="13"/>
  <c r="Q15" i="13"/>
  <c r="Q54" i="13"/>
  <c r="Q36" i="13"/>
  <c r="Q40" i="13"/>
  <c r="Q41" i="13"/>
  <c r="Q43" i="13"/>
  <c r="Q47" i="13"/>
  <c r="Q51" i="13"/>
  <c r="Q53" i="13"/>
  <c r="Q58" i="13"/>
  <c r="R8" i="13"/>
  <c r="R15" i="13"/>
  <c r="R54" i="13"/>
  <c r="R36" i="13"/>
  <c r="R40" i="13"/>
  <c r="R41" i="13"/>
  <c r="R43" i="13"/>
  <c r="R47" i="13"/>
  <c r="R51" i="13"/>
  <c r="R53" i="13"/>
  <c r="R58" i="13"/>
  <c r="S8" i="13"/>
  <c r="S15" i="13"/>
  <c r="S54" i="13"/>
  <c r="S36" i="13"/>
  <c r="S40" i="13"/>
  <c r="S41" i="13"/>
  <c r="S43" i="13"/>
  <c r="S47" i="13"/>
  <c r="S51" i="13"/>
  <c r="S53" i="13"/>
  <c r="S58" i="13"/>
  <c r="AA22" i="13"/>
  <c r="AA5" i="13"/>
  <c r="O21" i="13"/>
  <c r="U22" i="13"/>
  <c r="U24" i="13"/>
  <c r="T49" i="13"/>
  <c r="U25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P21" i="13"/>
  <c r="Q21" i="13"/>
  <c r="Z19" i="13"/>
  <c r="Z20" i="13"/>
  <c r="Y19" i="13"/>
  <c r="Y20" i="13"/>
  <c r="T64" i="13"/>
  <c r="T68" i="13"/>
  <c r="T69" i="13"/>
  <c r="T76" i="13"/>
  <c r="T79" i="13"/>
  <c r="T81" i="13"/>
  <c r="T48" i="13"/>
  <c r="R21" i="13"/>
  <c r="S21" i="13"/>
  <c r="K23" i="4"/>
  <c r="K24" i="4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F22" i="4" a="1"/>
  <c r="F22" i="4"/>
  <c r="I25" i="4"/>
  <c r="I27" i="4"/>
  <c r="I38" i="4"/>
  <c r="I40" i="4"/>
  <c r="I42" i="4"/>
  <c r="O34" i="4"/>
  <c r="H25" i="4"/>
  <c r="H27" i="4"/>
  <c r="H38" i="4"/>
  <c r="H40" i="4"/>
  <c r="H42" i="4"/>
  <c r="N34" i="4"/>
  <c r="M34" i="4"/>
  <c r="P33" i="4"/>
  <c r="O33" i="4"/>
  <c r="N33" i="4"/>
  <c r="M33" i="4"/>
  <c r="O32" i="4"/>
  <c r="N32" i="4"/>
  <c r="M32" i="4"/>
  <c r="P31" i="4"/>
  <c r="O31" i="4"/>
  <c r="N31" i="4"/>
  <c r="M31" i="4"/>
  <c r="O30" i="4"/>
  <c r="N30" i="4"/>
  <c r="M30" i="4"/>
  <c r="N29" i="4"/>
  <c r="O29" i="4"/>
  <c r="P29" i="4"/>
  <c r="P28" i="4"/>
  <c r="O28" i="4"/>
  <c r="N28" i="4"/>
  <c r="M28" i="4"/>
  <c r="P27" i="4"/>
  <c r="O27" i="4"/>
  <c r="N27" i="4"/>
  <c r="M27" i="4"/>
  <c r="P26" i="4"/>
  <c r="O26" i="4"/>
  <c r="N26" i="4"/>
  <c r="M26" i="4"/>
  <c r="P25" i="4"/>
  <c r="O25" i="4"/>
  <c r="N25" i="4"/>
  <c r="M25" i="4"/>
  <c r="P24" i="4"/>
  <c r="O24" i="4"/>
  <c r="N24" i="4"/>
  <c r="O23" i="4"/>
  <c r="M24" i="4"/>
  <c r="N23" i="4"/>
  <c r="H7" i="4"/>
  <c r="H8" i="4"/>
  <c r="H9" i="4"/>
  <c r="N40" i="4"/>
  <c r="O40" i="4"/>
  <c r="P40" i="4"/>
  <c r="N41" i="4"/>
  <c r="O41" i="4"/>
  <c r="P41" i="4"/>
  <c r="H21" i="4"/>
  <c r="N42" i="4"/>
  <c r="I21" i="4"/>
  <c r="O42" i="4"/>
  <c r="J21" i="4"/>
  <c r="P42" i="4"/>
  <c r="O39" i="4"/>
  <c r="P39" i="4"/>
  <c r="N39" i="4"/>
  <c r="L33" i="4"/>
  <c r="C13" i="1"/>
  <c r="V13" i="1" a="1"/>
  <c r="V13" i="1"/>
  <c r="C13" i="8"/>
  <c r="V13" i="8" a="1"/>
  <c r="V13" i="8"/>
  <c r="C13" i="9"/>
  <c r="V13" i="9" a="1"/>
  <c r="V13" i="9"/>
  <c r="C12" i="1"/>
  <c r="V12" i="1" a="1"/>
  <c r="V12" i="1"/>
  <c r="C12" i="8"/>
  <c r="V12" i="8" a="1"/>
  <c r="V12" i="8"/>
  <c r="C12" i="9"/>
  <c r="V12" i="9" a="1"/>
  <c r="V12" i="9"/>
  <c r="C11" i="1"/>
  <c r="C55" i="1"/>
  <c r="C10" i="1"/>
  <c r="C54" i="1"/>
  <c r="C9" i="1"/>
  <c r="C53" i="1"/>
  <c r="C8" i="1"/>
  <c r="C52" i="1"/>
  <c r="C7" i="1"/>
  <c r="C51" i="1"/>
  <c r="C6" i="1"/>
  <c r="C50" i="1"/>
  <c r="C5" i="1"/>
  <c r="C49" i="1"/>
  <c r="C4" i="1"/>
  <c r="C48" i="1"/>
  <c r="V11" i="1" a="1"/>
  <c r="V11" i="1"/>
  <c r="F55" i="1"/>
  <c r="V10" i="1" a="1"/>
  <c r="V10" i="1"/>
  <c r="F54" i="1"/>
  <c r="V9" i="1" a="1"/>
  <c r="V9" i="1"/>
  <c r="F53" i="1"/>
  <c r="V8" i="1" a="1"/>
  <c r="V8" i="1"/>
  <c r="F52" i="1"/>
  <c r="V7" i="1" a="1"/>
  <c r="V7" i="1"/>
  <c r="F51" i="1"/>
  <c r="V6" i="1" a="1"/>
  <c r="V6" i="1"/>
  <c r="F50" i="1"/>
  <c r="V5" i="1" a="1"/>
  <c r="V5" i="1"/>
  <c r="F49" i="1"/>
  <c r="V4" i="1" a="1"/>
  <c r="V4" i="1"/>
  <c r="F48" i="1"/>
  <c r="C11" i="8"/>
  <c r="V11" i="8" a="1"/>
  <c r="V11" i="8"/>
  <c r="E55" i="1"/>
  <c r="C10" i="8"/>
  <c r="V10" i="8" a="1"/>
  <c r="V10" i="8"/>
  <c r="E54" i="1"/>
  <c r="C9" i="8"/>
  <c r="V9" i="8" a="1"/>
  <c r="V9" i="8"/>
  <c r="E53" i="1"/>
  <c r="C8" i="8"/>
  <c r="V8" i="8" a="1"/>
  <c r="V8" i="8"/>
  <c r="E52" i="1"/>
  <c r="C7" i="8"/>
  <c r="V7" i="8" a="1"/>
  <c r="V7" i="8"/>
  <c r="E51" i="1"/>
  <c r="C6" i="8"/>
  <c r="V6" i="8" a="1"/>
  <c r="V6" i="8"/>
  <c r="E50" i="1"/>
  <c r="C5" i="8"/>
  <c r="V5" i="8" a="1"/>
  <c r="V5" i="8"/>
  <c r="E49" i="1"/>
  <c r="C4" i="8"/>
  <c r="V4" i="8" a="1"/>
  <c r="V4" i="8"/>
  <c r="E48" i="1"/>
  <c r="C11" i="9"/>
  <c r="V11" i="9" a="1"/>
  <c r="V11" i="9"/>
  <c r="D55" i="1"/>
  <c r="C10" i="9"/>
  <c r="V10" i="9" a="1"/>
  <c r="V10" i="9"/>
  <c r="D54" i="1"/>
  <c r="C9" i="9"/>
  <c r="V9" i="9" a="1"/>
  <c r="V9" i="9"/>
  <c r="D53" i="1"/>
  <c r="C8" i="9"/>
  <c r="V8" i="9" a="1"/>
  <c r="V8" i="9"/>
  <c r="D52" i="1"/>
  <c r="C7" i="9"/>
  <c r="V7" i="9" a="1"/>
  <c r="V7" i="9"/>
  <c r="D51" i="1"/>
  <c r="C6" i="9"/>
  <c r="V6" i="9" a="1"/>
  <c r="V6" i="9"/>
  <c r="D50" i="1"/>
  <c r="C5" i="9"/>
  <c r="V5" i="9" a="1"/>
  <c r="V5" i="9"/>
  <c r="D49" i="1"/>
  <c r="C4" i="9"/>
  <c r="V4" i="9" a="1"/>
  <c r="V4" i="9"/>
  <c r="D48" i="1"/>
  <c r="B11" i="1"/>
  <c r="D11" i="1" a="1"/>
  <c r="D11" i="1"/>
  <c r="E11" i="1" a="1"/>
  <c r="E11" i="1"/>
  <c r="F11" i="1" a="1"/>
  <c r="F11" i="1"/>
  <c r="G11" i="1" a="1"/>
  <c r="G11" i="1"/>
  <c r="H11" i="1" a="1"/>
  <c r="H11" i="1"/>
  <c r="I11" i="1" a="1"/>
  <c r="I11" i="1"/>
  <c r="J11" i="1" a="1"/>
  <c r="J11" i="1"/>
  <c r="K11" i="1" a="1"/>
  <c r="K11" i="1"/>
  <c r="L11" i="1" a="1"/>
  <c r="L11" i="1"/>
  <c r="M11" i="1" a="1"/>
  <c r="M11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B12" i="1"/>
  <c r="D12" i="1" a="1"/>
  <c r="D12" i="1"/>
  <c r="E12" i="1" a="1"/>
  <c r="E12" i="1"/>
  <c r="F12" i="1" a="1"/>
  <c r="F12" i="1"/>
  <c r="G12" i="1" a="1"/>
  <c r="G12" i="1"/>
  <c r="H12" i="1" a="1"/>
  <c r="H12" i="1"/>
  <c r="I12" i="1" a="1"/>
  <c r="I12" i="1"/>
  <c r="J12" i="1" a="1"/>
  <c r="J12" i="1"/>
  <c r="K12" i="1" a="1"/>
  <c r="K12" i="1"/>
  <c r="L12" i="1" a="1"/>
  <c r="L12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C5" i="10"/>
  <c r="D5" i="10" a="1"/>
  <c r="D5" i="10"/>
  <c r="E5" i="10" a="1"/>
  <c r="E5" i="10"/>
  <c r="F5" i="10" a="1"/>
  <c r="F5" i="10"/>
  <c r="G5" i="10" a="1"/>
  <c r="G5" i="10"/>
  <c r="H5" i="10" a="1"/>
  <c r="H5" i="10"/>
  <c r="I5" i="10" a="1"/>
  <c r="I5" i="10"/>
  <c r="J5" i="10" a="1"/>
  <c r="J5" i="10"/>
  <c r="K5" i="10" a="1"/>
  <c r="K5" i="10"/>
  <c r="L5" i="10" a="1"/>
  <c r="L5" i="10"/>
  <c r="M5" i="10" a="1"/>
  <c r="M5" i="10"/>
  <c r="N5" i="10" a="1"/>
  <c r="N5" i="10"/>
  <c r="O5" i="10" a="1"/>
  <c r="O5" i="10"/>
  <c r="P5" i="10" a="1"/>
  <c r="P5" i="10"/>
  <c r="Q5" i="10" a="1"/>
  <c r="Q5" i="10"/>
  <c r="R5" i="10" a="1"/>
  <c r="R5" i="10"/>
  <c r="S5" i="10" a="1"/>
  <c r="S5" i="10"/>
  <c r="T5" i="10" a="1"/>
  <c r="T5" i="10"/>
  <c r="U5" i="10" a="1"/>
  <c r="U5" i="10"/>
  <c r="V5" i="10" a="1"/>
  <c r="V5" i="10"/>
  <c r="C6" i="10"/>
  <c r="D6" i="10" a="1"/>
  <c r="D6" i="10"/>
  <c r="E6" i="10" a="1"/>
  <c r="E6" i="10"/>
  <c r="F6" i="10" a="1"/>
  <c r="F6" i="10"/>
  <c r="G6" i="10" a="1"/>
  <c r="G6" i="10"/>
  <c r="H6" i="10" a="1"/>
  <c r="H6" i="10"/>
  <c r="I6" i="10" a="1"/>
  <c r="I6" i="10"/>
  <c r="J6" i="10" a="1"/>
  <c r="J6" i="10"/>
  <c r="K6" i="10" a="1"/>
  <c r="K6" i="10"/>
  <c r="L6" i="10" a="1"/>
  <c r="L6" i="10"/>
  <c r="M6" i="10" a="1"/>
  <c r="M6" i="10"/>
  <c r="N6" i="10" a="1"/>
  <c r="N6" i="10"/>
  <c r="O6" i="10" a="1"/>
  <c r="O6" i="10"/>
  <c r="P6" i="10" a="1"/>
  <c r="P6" i="10"/>
  <c r="Q6" i="10" a="1"/>
  <c r="Q6" i="10"/>
  <c r="R6" i="10" a="1"/>
  <c r="R6" i="10"/>
  <c r="S6" i="10" a="1"/>
  <c r="S6" i="10"/>
  <c r="T6" i="10" a="1"/>
  <c r="T6" i="10"/>
  <c r="U6" i="10" a="1"/>
  <c r="U6" i="10"/>
  <c r="V6" i="10" a="1"/>
  <c r="V6" i="10"/>
  <c r="C7" i="10"/>
  <c r="D7" i="10" a="1"/>
  <c r="D7" i="10"/>
  <c r="E7" i="10" a="1"/>
  <c r="E7" i="10"/>
  <c r="F7" i="10" a="1"/>
  <c r="F7" i="10"/>
  <c r="G7" i="10" a="1"/>
  <c r="G7" i="10"/>
  <c r="H7" i="10" a="1"/>
  <c r="H7" i="10"/>
  <c r="I7" i="10" a="1"/>
  <c r="I7" i="10"/>
  <c r="J7" i="10" a="1"/>
  <c r="J7" i="10"/>
  <c r="K7" i="10" a="1"/>
  <c r="K7" i="10"/>
  <c r="L7" i="10" a="1"/>
  <c r="L7" i="10"/>
  <c r="M7" i="10" a="1"/>
  <c r="M7" i="10"/>
  <c r="N7" i="10" a="1"/>
  <c r="N7" i="10"/>
  <c r="O7" i="10" a="1"/>
  <c r="O7" i="10"/>
  <c r="P7" i="10" a="1"/>
  <c r="P7" i="10"/>
  <c r="Q7" i="10" a="1"/>
  <c r="Q7" i="10"/>
  <c r="R7" i="10" a="1"/>
  <c r="R7" i="10"/>
  <c r="S7" i="10" a="1"/>
  <c r="S7" i="10"/>
  <c r="T7" i="10" a="1"/>
  <c r="T7" i="10"/>
  <c r="U7" i="10" a="1"/>
  <c r="U7" i="10"/>
  <c r="V7" i="10" a="1"/>
  <c r="V7" i="10"/>
  <c r="C8" i="10"/>
  <c r="D8" i="10" a="1"/>
  <c r="D8" i="10"/>
  <c r="E8" i="10" a="1"/>
  <c r="E8" i="10"/>
  <c r="F8" i="10" a="1"/>
  <c r="F8" i="10"/>
  <c r="G8" i="10" a="1"/>
  <c r="G8" i="10"/>
  <c r="H8" i="10" a="1"/>
  <c r="H8" i="10"/>
  <c r="I8" i="10" a="1"/>
  <c r="I8" i="10"/>
  <c r="J8" i="10" a="1"/>
  <c r="J8" i="10"/>
  <c r="K8" i="10" a="1"/>
  <c r="K8" i="10"/>
  <c r="L8" i="10" a="1"/>
  <c r="L8" i="10"/>
  <c r="M8" i="10" a="1"/>
  <c r="M8" i="10"/>
  <c r="N8" i="10" a="1"/>
  <c r="N8" i="10"/>
  <c r="O8" i="10" a="1"/>
  <c r="O8" i="10"/>
  <c r="P8" i="10" a="1"/>
  <c r="P8" i="10"/>
  <c r="Q8" i="10" a="1"/>
  <c r="Q8" i="10"/>
  <c r="R8" i="10" a="1"/>
  <c r="R8" i="10"/>
  <c r="S8" i="10" a="1"/>
  <c r="S8" i="10"/>
  <c r="T8" i="10" a="1"/>
  <c r="T8" i="10"/>
  <c r="U8" i="10" a="1"/>
  <c r="U8" i="10"/>
  <c r="V8" i="10" a="1"/>
  <c r="V8" i="10"/>
  <c r="C9" i="10"/>
  <c r="D9" i="10" a="1"/>
  <c r="D9" i="10"/>
  <c r="E9" i="10" a="1"/>
  <c r="E9" i="10"/>
  <c r="F9" i="10" a="1"/>
  <c r="F9" i="10"/>
  <c r="G9" i="10" a="1"/>
  <c r="G9" i="10"/>
  <c r="H9" i="10" a="1"/>
  <c r="H9" i="10"/>
  <c r="I9" i="10" a="1"/>
  <c r="I9" i="10"/>
  <c r="J9" i="10" a="1"/>
  <c r="J9" i="10"/>
  <c r="K9" i="10" a="1"/>
  <c r="K9" i="10"/>
  <c r="L9" i="10" a="1"/>
  <c r="L9" i="10"/>
  <c r="M9" i="10" a="1"/>
  <c r="M9" i="10"/>
  <c r="N9" i="10" a="1"/>
  <c r="N9" i="10"/>
  <c r="O9" i="10" a="1"/>
  <c r="O9" i="10"/>
  <c r="P9" i="10" a="1"/>
  <c r="P9" i="10"/>
  <c r="Q9" i="10" a="1"/>
  <c r="Q9" i="10"/>
  <c r="R9" i="10" a="1"/>
  <c r="R9" i="10"/>
  <c r="S9" i="10" a="1"/>
  <c r="S9" i="10"/>
  <c r="T9" i="10" a="1"/>
  <c r="T9" i="10"/>
  <c r="U9" i="10" a="1"/>
  <c r="U9" i="10"/>
  <c r="V9" i="10" a="1"/>
  <c r="V9" i="10"/>
  <c r="C10" i="10"/>
  <c r="D10" i="10" a="1"/>
  <c r="D10" i="10"/>
  <c r="E10" i="10" a="1"/>
  <c r="E10" i="10"/>
  <c r="F10" i="10" a="1"/>
  <c r="F10" i="10"/>
  <c r="G10" i="10" a="1"/>
  <c r="G10" i="10"/>
  <c r="H10" i="10" a="1"/>
  <c r="H10" i="10"/>
  <c r="I10" i="10" a="1"/>
  <c r="I10" i="10"/>
  <c r="J10" i="10" a="1"/>
  <c r="J10" i="10"/>
  <c r="K10" i="10" a="1"/>
  <c r="K10" i="10"/>
  <c r="L10" i="10" a="1"/>
  <c r="L10" i="10"/>
  <c r="M10" i="10" a="1"/>
  <c r="M10" i="10"/>
  <c r="N10" i="10" a="1"/>
  <c r="N10" i="10"/>
  <c r="O10" i="10" a="1"/>
  <c r="O10" i="10"/>
  <c r="P10" i="10" a="1"/>
  <c r="P10" i="10"/>
  <c r="Q10" i="10" a="1"/>
  <c r="Q10" i="10"/>
  <c r="R10" i="10" a="1"/>
  <c r="R10" i="10"/>
  <c r="S10" i="10" a="1"/>
  <c r="S10" i="10"/>
  <c r="T10" i="10" a="1"/>
  <c r="T10" i="10"/>
  <c r="U10" i="10" a="1"/>
  <c r="U10" i="10"/>
  <c r="V10" i="10" a="1"/>
  <c r="V10" i="10"/>
  <c r="C11" i="10"/>
  <c r="D11" i="10" a="1"/>
  <c r="D11" i="10"/>
  <c r="E11" i="10" a="1"/>
  <c r="E11" i="10"/>
  <c r="F11" i="10" a="1"/>
  <c r="F11" i="10"/>
  <c r="G11" i="10" a="1"/>
  <c r="G11" i="10"/>
  <c r="H11" i="10" a="1"/>
  <c r="H11" i="10"/>
  <c r="I11" i="10" a="1"/>
  <c r="I11" i="10"/>
  <c r="J11" i="10" a="1"/>
  <c r="J11" i="10"/>
  <c r="K11" i="10" a="1"/>
  <c r="K11" i="10"/>
  <c r="L11" i="10" a="1"/>
  <c r="L11" i="10"/>
  <c r="M11" i="10" a="1"/>
  <c r="M11" i="10"/>
  <c r="N11" i="10" a="1"/>
  <c r="N11" i="10"/>
  <c r="O11" i="10" a="1"/>
  <c r="O11" i="10"/>
  <c r="P11" i="10" a="1"/>
  <c r="P11" i="10"/>
  <c r="Q11" i="10" a="1"/>
  <c r="Q11" i="10"/>
  <c r="R11" i="10" a="1"/>
  <c r="R11" i="10"/>
  <c r="S11" i="10" a="1"/>
  <c r="S11" i="10"/>
  <c r="T11" i="10" a="1"/>
  <c r="T11" i="10"/>
  <c r="U11" i="10" a="1"/>
  <c r="U11" i="10"/>
  <c r="V11" i="10" a="1"/>
  <c r="V11" i="10"/>
  <c r="C12" i="10"/>
  <c r="D12" i="10" a="1"/>
  <c r="D12" i="10"/>
  <c r="E12" i="10" a="1"/>
  <c r="E12" i="10"/>
  <c r="F12" i="10" a="1"/>
  <c r="F12" i="10"/>
  <c r="G12" i="10" a="1"/>
  <c r="G12" i="10"/>
  <c r="H12" i="10" a="1"/>
  <c r="H12" i="10"/>
  <c r="I12" i="10" a="1"/>
  <c r="I12" i="10"/>
  <c r="J12" i="10" a="1"/>
  <c r="J12" i="10"/>
  <c r="K12" i="10" a="1"/>
  <c r="K12" i="10"/>
  <c r="L12" i="10" a="1"/>
  <c r="L12" i="10"/>
  <c r="M12" i="10" a="1"/>
  <c r="M12" i="10"/>
  <c r="N12" i="10" a="1"/>
  <c r="N12" i="10"/>
  <c r="O12" i="10" a="1"/>
  <c r="O12" i="10"/>
  <c r="P12" i="10" a="1"/>
  <c r="P12" i="10"/>
  <c r="Q12" i="10" a="1"/>
  <c r="Q12" i="10"/>
  <c r="R12" i="10" a="1"/>
  <c r="R12" i="10"/>
  <c r="S12" i="10" a="1"/>
  <c r="S12" i="10"/>
  <c r="T12" i="10" a="1"/>
  <c r="T12" i="10"/>
  <c r="U12" i="10" a="1"/>
  <c r="U12" i="10"/>
  <c r="V12" i="10" a="1"/>
  <c r="V12" i="10"/>
  <c r="C13" i="10"/>
  <c r="D13" i="10" a="1"/>
  <c r="D13" i="10"/>
  <c r="E13" i="10" a="1"/>
  <c r="E13" i="10"/>
  <c r="F13" i="10" a="1"/>
  <c r="F13" i="10"/>
  <c r="G13" i="10" a="1"/>
  <c r="G13" i="10"/>
  <c r="H13" i="10" a="1"/>
  <c r="H13" i="10"/>
  <c r="I13" i="10" a="1"/>
  <c r="I13" i="10"/>
  <c r="J13" i="10" a="1"/>
  <c r="J13" i="10"/>
  <c r="K13" i="10" a="1"/>
  <c r="K13" i="10"/>
  <c r="L13" i="10" a="1"/>
  <c r="L13" i="10"/>
  <c r="M13" i="10" a="1"/>
  <c r="M13" i="10"/>
  <c r="N13" i="10" a="1"/>
  <c r="N13" i="10"/>
  <c r="O13" i="10" a="1"/>
  <c r="O13" i="10"/>
  <c r="P13" i="10" a="1"/>
  <c r="P13" i="10"/>
  <c r="Q13" i="10" a="1"/>
  <c r="Q13" i="10"/>
  <c r="R13" i="10" a="1"/>
  <c r="R13" i="10"/>
  <c r="S13" i="10" a="1"/>
  <c r="S13" i="10"/>
  <c r="T13" i="10" a="1"/>
  <c r="T13" i="10"/>
  <c r="U13" i="10" a="1"/>
  <c r="U13" i="10"/>
  <c r="V13" i="10" a="1"/>
  <c r="V13" i="10"/>
  <c r="C4" i="10"/>
  <c r="E4" i="10" a="1"/>
  <c r="E4" i="10"/>
  <c r="F4" i="10" a="1"/>
  <c r="F4" i="10"/>
  <c r="G4" i="10" a="1"/>
  <c r="G4" i="10"/>
  <c r="H4" i="10" a="1"/>
  <c r="H4" i="10"/>
  <c r="I4" i="10" a="1"/>
  <c r="I4" i="10"/>
  <c r="J4" i="10" a="1"/>
  <c r="J4" i="10"/>
  <c r="K4" i="10" a="1"/>
  <c r="K4" i="10"/>
  <c r="L4" i="10" a="1"/>
  <c r="L4" i="10"/>
  <c r="M4" i="10" a="1"/>
  <c r="M4" i="10"/>
  <c r="N4" i="10" a="1"/>
  <c r="N4" i="10"/>
  <c r="O4" i="10" a="1"/>
  <c r="O4" i="10"/>
  <c r="P4" i="10" a="1"/>
  <c r="P4" i="10"/>
  <c r="Q4" i="10" a="1"/>
  <c r="Q4" i="10"/>
  <c r="R4" i="10" a="1"/>
  <c r="R4" i="10"/>
  <c r="S4" i="10" a="1"/>
  <c r="S4" i="10"/>
  <c r="T4" i="10" a="1"/>
  <c r="T4" i="10"/>
  <c r="U4" i="10" a="1"/>
  <c r="U4" i="10"/>
  <c r="V4" i="10" a="1"/>
  <c r="V4" i="10"/>
  <c r="D4" i="10" a="1"/>
  <c r="D4" i="10"/>
  <c r="B5" i="10"/>
  <c r="B6" i="10"/>
  <c r="B7" i="10"/>
  <c r="B8" i="10"/>
  <c r="B9" i="10"/>
  <c r="B10" i="10"/>
  <c r="B11" i="10"/>
  <c r="B12" i="10"/>
  <c r="B13" i="10"/>
  <c r="B4" i="10"/>
  <c r="E4" i="9" a="1"/>
  <c r="E4" i="9"/>
  <c r="F4" i="9" a="1"/>
  <c r="F4" i="9"/>
  <c r="G4" i="9" a="1"/>
  <c r="G4" i="9"/>
  <c r="H4" i="9" a="1"/>
  <c r="H4" i="9"/>
  <c r="I4" i="9" a="1"/>
  <c r="I4" i="9"/>
  <c r="J4" i="9" a="1"/>
  <c r="J4" i="9"/>
  <c r="K4" i="9" a="1"/>
  <c r="K4" i="9"/>
  <c r="L4" i="9" a="1"/>
  <c r="L4" i="9"/>
  <c r="M4" i="9" a="1"/>
  <c r="M4" i="9"/>
  <c r="N4" i="9" a="1"/>
  <c r="N4" i="9"/>
  <c r="O4" i="9" a="1"/>
  <c r="O4" i="9"/>
  <c r="P4" i="9" a="1"/>
  <c r="P4" i="9"/>
  <c r="Q4" i="9" a="1"/>
  <c r="Q4" i="9"/>
  <c r="R4" i="9" a="1"/>
  <c r="R4" i="9"/>
  <c r="S4" i="9" a="1"/>
  <c r="S4" i="9"/>
  <c r="T4" i="9" a="1"/>
  <c r="T4" i="9"/>
  <c r="U4" i="9" a="1"/>
  <c r="U4" i="9"/>
  <c r="E5" i="9" a="1"/>
  <c r="E5" i="9"/>
  <c r="F5" i="9" a="1"/>
  <c r="F5" i="9"/>
  <c r="G5" i="9" a="1"/>
  <c r="G5" i="9"/>
  <c r="H5" i="9" a="1"/>
  <c r="H5" i="9"/>
  <c r="I5" i="9" a="1"/>
  <c r="I5" i="9"/>
  <c r="J5" i="9" a="1"/>
  <c r="J5" i="9"/>
  <c r="K5" i="9" a="1"/>
  <c r="K5" i="9"/>
  <c r="L5" i="9" a="1"/>
  <c r="L5" i="9"/>
  <c r="M5" i="9" a="1"/>
  <c r="M5" i="9"/>
  <c r="N5" i="9" a="1"/>
  <c r="N5" i="9"/>
  <c r="O5" i="9" a="1"/>
  <c r="O5" i="9"/>
  <c r="P5" i="9" a="1"/>
  <c r="P5" i="9"/>
  <c r="Q5" i="9" a="1"/>
  <c r="Q5" i="9"/>
  <c r="R5" i="9" a="1"/>
  <c r="R5" i="9"/>
  <c r="S5" i="9" a="1"/>
  <c r="S5" i="9"/>
  <c r="T5" i="9" a="1"/>
  <c r="T5" i="9"/>
  <c r="U5" i="9" a="1"/>
  <c r="U5" i="9"/>
  <c r="E6" i="9" a="1"/>
  <c r="E6" i="9"/>
  <c r="F6" i="9" a="1"/>
  <c r="F6" i="9"/>
  <c r="G6" i="9" a="1"/>
  <c r="G6" i="9"/>
  <c r="H6" i="9" a="1"/>
  <c r="H6" i="9"/>
  <c r="I6" i="9" a="1"/>
  <c r="I6" i="9"/>
  <c r="J6" i="9" a="1"/>
  <c r="J6" i="9"/>
  <c r="K6" i="9" a="1"/>
  <c r="K6" i="9"/>
  <c r="L6" i="9" a="1"/>
  <c r="L6" i="9"/>
  <c r="M6" i="9" a="1"/>
  <c r="M6" i="9"/>
  <c r="N6" i="9" a="1"/>
  <c r="N6" i="9"/>
  <c r="O6" i="9" a="1"/>
  <c r="O6" i="9"/>
  <c r="P6" i="9" a="1"/>
  <c r="P6" i="9"/>
  <c r="Q6" i="9" a="1"/>
  <c r="Q6" i="9"/>
  <c r="R6" i="9" a="1"/>
  <c r="R6" i="9"/>
  <c r="S6" i="9" a="1"/>
  <c r="S6" i="9"/>
  <c r="T6" i="9" a="1"/>
  <c r="T6" i="9"/>
  <c r="U6" i="9" a="1"/>
  <c r="U6" i="9"/>
  <c r="E7" i="9" a="1"/>
  <c r="E7" i="9"/>
  <c r="F7" i="9" a="1"/>
  <c r="F7" i="9"/>
  <c r="G7" i="9" a="1"/>
  <c r="G7" i="9"/>
  <c r="H7" i="9" a="1"/>
  <c r="H7" i="9"/>
  <c r="I7" i="9" a="1"/>
  <c r="I7" i="9"/>
  <c r="J7" i="9" a="1"/>
  <c r="J7" i="9"/>
  <c r="K7" i="9" a="1"/>
  <c r="K7" i="9"/>
  <c r="L7" i="9" a="1"/>
  <c r="L7" i="9"/>
  <c r="M7" i="9" a="1"/>
  <c r="M7" i="9"/>
  <c r="N7" i="9" a="1"/>
  <c r="N7" i="9"/>
  <c r="O7" i="9" a="1"/>
  <c r="O7" i="9"/>
  <c r="P7" i="9" a="1"/>
  <c r="P7" i="9"/>
  <c r="Q7" i="9" a="1"/>
  <c r="Q7" i="9"/>
  <c r="R7" i="9" a="1"/>
  <c r="R7" i="9"/>
  <c r="S7" i="9" a="1"/>
  <c r="S7" i="9"/>
  <c r="T7" i="9" a="1"/>
  <c r="T7" i="9"/>
  <c r="U7" i="9" a="1"/>
  <c r="U7" i="9"/>
  <c r="E8" i="9" a="1"/>
  <c r="E8" i="9"/>
  <c r="F8" i="9" a="1"/>
  <c r="F8" i="9"/>
  <c r="G8" i="9" a="1"/>
  <c r="G8" i="9"/>
  <c r="H8" i="9" a="1"/>
  <c r="H8" i="9"/>
  <c r="I8" i="9" a="1"/>
  <c r="I8" i="9"/>
  <c r="J8" i="9" a="1"/>
  <c r="J8" i="9"/>
  <c r="K8" i="9" a="1"/>
  <c r="K8" i="9"/>
  <c r="L8" i="9" a="1"/>
  <c r="L8" i="9"/>
  <c r="M8" i="9" a="1"/>
  <c r="M8" i="9"/>
  <c r="N8" i="9" a="1"/>
  <c r="N8" i="9"/>
  <c r="O8" i="9" a="1"/>
  <c r="O8" i="9"/>
  <c r="P8" i="9" a="1"/>
  <c r="P8" i="9"/>
  <c r="Q8" i="9" a="1"/>
  <c r="Q8" i="9"/>
  <c r="R8" i="9" a="1"/>
  <c r="R8" i="9"/>
  <c r="S8" i="9" a="1"/>
  <c r="S8" i="9"/>
  <c r="T8" i="9" a="1"/>
  <c r="T8" i="9"/>
  <c r="U8" i="9" a="1"/>
  <c r="U8" i="9"/>
  <c r="E9" i="9" a="1"/>
  <c r="E9" i="9"/>
  <c r="F9" i="9" a="1"/>
  <c r="F9" i="9"/>
  <c r="G9" i="9" a="1"/>
  <c r="G9" i="9"/>
  <c r="H9" i="9" a="1"/>
  <c r="H9" i="9"/>
  <c r="I9" i="9" a="1"/>
  <c r="I9" i="9"/>
  <c r="J9" i="9" a="1"/>
  <c r="J9" i="9"/>
  <c r="K9" i="9" a="1"/>
  <c r="K9" i="9"/>
  <c r="L9" i="9" a="1"/>
  <c r="L9" i="9"/>
  <c r="M9" i="9" a="1"/>
  <c r="M9" i="9"/>
  <c r="N9" i="9" a="1"/>
  <c r="N9" i="9"/>
  <c r="O9" i="9" a="1"/>
  <c r="O9" i="9"/>
  <c r="P9" i="9" a="1"/>
  <c r="P9" i="9"/>
  <c r="Q9" i="9" a="1"/>
  <c r="Q9" i="9"/>
  <c r="R9" i="9" a="1"/>
  <c r="R9" i="9"/>
  <c r="S9" i="9" a="1"/>
  <c r="S9" i="9"/>
  <c r="T9" i="9" a="1"/>
  <c r="T9" i="9"/>
  <c r="U9" i="9" a="1"/>
  <c r="U9" i="9"/>
  <c r="E10" i="9" a="1"/>
  <c r="E10" i="9"/>
  <c r="F10" i="9" a="1"/>
  <c r="F10" i="9"/>
  <c r="G10" i="9" a="1"/>
  <c r="G10" i="9"/>
  <c r="H10" i="9" a="1"/>
  <c r="H10" i="9"/>
  <c r="I10" i="9" a="1"/>
  <c r="I10" i="9"/>
  <c r="J10" i="9" a="1"/>
  <c r="J10" i="9"/>
  <c r="K10" i="9" a="1"/>
  <c r="K10" i="9"/>
  <c r="L10" i="9" a="1"/>
  <c r="L10" i="9"/>
  <c r="M10" i="9" a="1"/>
  <c r="M10" i="9"/>
  <c r="N10" i="9" a="1"/>
  <c r="N10" i="9"/>
  <c r="O10" i="9" a="1"/>
  <c r="O10" i="9"/>
  <c r="P10" i="9" a="1"/>
  <c r="P10" i="9"/>
  <c r="Q10" i="9" a="1"/>
  <c r="Q10" i="9"/>
  <c r="R10" i="9" a="1"/>
  <c r="R10" i="9"/>
  <c r="S10" i="9" a="1"/>
  <c r="S10" i="9"/>
  <c r="T10" i="9" a="1"/>
  <c r="T10" i="9"/>
  <c r="U10" i="9" a="1"/>
  <c r="U10" i="9"/>
  <c r="E11" i="9" a="1"/>
  <c r="E11" i="9"/>
  <c r="F11" i="9" a="1"/>
  <c r="F11" i="9"/>
  <c r="G11" i="9" a="1"/>
  <c r="G11" i="9"/>
  <c r="H11" i="9" a="1"/>
  <c r="H11" i="9"/>
  <c r="I11" i="9" a="1"/>
  <c r="I11" i="9"/>
  <c r="J11" i="9" a="1"/>
  <c r="J11" i="9"/>
  <c r="K11" i="9" a="1"/>
  <c r="K11" i="9"/>
  <c r="L11" i="9" a="1"/>
  <c r="L11" i="9"/>
  <c r="M11" i="9" a="1"/>
  <c r="M11" i="9"/>
  <c r="N11" i="9" a="1"/>
  <c r="N11" i="9"/>
  <c r="O11" i="9" a="1"/>
  <c r="O11" i="9"/>
  <c r="P11" i="9" a="1"/>
  <c r="P11" i="9"/>
  <c r="Q11" i="9" a="1"/>
  <c r="Q11" i="9"/>
  <c r="R11" i="9" a="1"/>
  <c r="R11" i="9"/>
  <c r="S11" i="9" a="1"/>
  <c r="S11" i="9"/>
  <c r="T11" i="9" a="1"/>
  <c r="T11" i="9"/>
  <c r="U11" i="9" a="1"/>
  <c r="U11" i="9"/>
  <c r="E12" i="9" a="1"/>
  <c r="E12" i="9"/>
  <c r="F12" i="9" a="1"/>
  <c r="F12" i="9"/>
  <c r="G12" i="9" a="1"/>
  <c r="G12" i="9"/>
  <c r="H12" i="9" a="1"/>
  <c r="H12" i="9"/>
  <c r="I12" i="9" a="1"/>
  <c r="I12" i="9"/>
  <c r="J12" i="9" a="1"/>
  <c r="J12" i="9"/>
  <c r="K12" i="9" a="1"/>
  <c r="K12" i="9"/>
  <c r="L12" i="9" a="1"/>
  <c r="L12" i="9"/>
  <c r="M12" i="9" a="1"/>
  <c r="M12" i="9"/>
  <c r="N12" i="9" a="1"/>
  <c r="N12" i="9"/>
  <c r="O12" i="9" a="1"/>
  <c r="O12" i="9"/>
  <c r="P12" i="9" a="1"/>
  <c r="P12" i="9"/>
  <c r="Q12" i="9" a="1"/>
  <c r="Q12" i="9"/>
  <c r="R12" i="9" a="1"/>
  <c r="R12" i="9"/>
  <c r="S12" i="9" a="1"/>
  <c r="S12" i="9"/>
  <c r="T12" i="9" a="1"/>
  <c r="T12" i="9"/>
  <c r="U12" i="9" a="1"/>
  <c r="U12" i="9"/>
  <c r="E13" i="9" a="1"/>
  <c r="E13" i="9"/>
  <c r="F13" i="9" a="1"/>
  <c r="F13" i="9"/>
  <c r="G13" i="9" a="1"/>
  <c r="G13" i="9"/>
  <c r="H13" i="9" a="1"/>
  <c r="H13" i="9"/>
  <c r="I13" i="9" a="1"/>
  <c r="I13" i="9"/>
  <c r="J13" i="9" a="1"/>
  <c r="J13" i="9"/>
  <c r="K13" i="9" a="1"/>
  <c r="K13" i="9"/>
  <c r="L13" i="9" a="1"/>
  <c r="L13" i="9"/>
  <c r="M13" i="9" a="1"/>
  <c r="M13" i="9"/>
  <c r="N13" i="9" a="1"/>
  <c r="N13" i="9"/>
  <c r="O13" i="9" a="1"/>
  <c r="O13" i="9"/>
  <c r="P13" i="9" a="1"/>
  <c r="P13" i="9"/>
  <c r="Q13" i="9" a="1"/>
  <c r="Q13" i="9"/>
  <c r="R13" i="9" a="1"/>
  <c r="R13" i="9"/>
  <c r="S13" i="9" a="1"/>
  <c r="S13" i="9"/>
  <c r="T13" i="9" a="1"/>
  <c r="T13" i="9"/>
  <c r="U13" i="9" a="1"/>
  <c r="U13" i="9"/>
  <c r="D5" i="9" a="1"/>
  <c r="D5" i="9"/>
  <c r="D6" i="9" a="1"/>
  <c r="D6" i="9"/>
  <c r="D7" i="9" a="1"/>
  <c r="D7" i="9"/>
  <c r="D8" i="9" a="1"/>
  <c r="D8" i="9"/>
  <c r="D9" i="9" a="1"/>
  <c r="D9" i="9"/>
  <c r="D10" i="9" a="1"/>
  <c r="D10" i="9"/>
  <c r="D11" i="9" a="1"/>
  <c r="D11" i="9"/>
  <c r="D12" i="9" a="1"/>
  <c r="D12" i="9"/>
  <c r="D13" i="9" a="1"/>
  <c r="D13" i="9"/>
  <c r="D4" i="9" a="1"/>
  <c r="D4" i="9"/>
  <c r="B5" i="9"/>
  <c r="B6" i="9"/>
  <c r="B7" i="9"/>
  <c r="B8" i="9"/>
  <c r="B9" i="9"/>
  <c r="B10" i="9"/>
  <c r="B11" i="9"/>
  <c r="B12" i="9"/>
  <c r="B13" i="9"/>
  <c r="B4" i="9"/>
  <c r="D5" i="8" a="1"/>
  <c r="D5" i="8"/>
  <c r="E5" i="8" a="1"/>
  <c r="E5" i="8"/>
  <c r="F5" i="8" a="1"/>
  <c r="F5" i="8"/>
  <c r="G5" i="8" a="1"/>
  <c r="G5" i="8"/>
  <c r="H5" i="8" a="1"/>
  <c r="H5" i="8"/>
  <c r="I5" i="8" a="1"/>
  <c r="I5" i="8"/>
  <c r="J5" i="8" a="1"/>
  <c r="J5" i="8"/>
  <c r="K5" i="8" a="1"/>
  <c r="K5" i="8"/>
  <c r="L5" i="8" a="1"/>
  <c r="L5" i="8"/>
  <c r="M5" i="8" a="1"/>
  <c r="M5" i="8"/>
  <c r="N5" i="8" a="1"/>
  <c r="N5" i="8"/>
  <c r="O5" i="8" a="1"/>
  <c r="O5" i="8"/>
  <c r="P5" i="8" a="1"/>
  <c r="P5" i="8"/>
  <c r="Q5" i="8" a="1"/>
  <c r="Q5" i="8"/>
  <c r="R5" i="8" a="1"/>
  <c r="R5" i="8"/>
  <c r="S5" i="8" a="1"/>
  <c r="S5" i="8"/>
  <c r="T5" i="8" a="1"/>
  <c r="T5" i="8"/>
  <c r="U5" i="8" a="1"/>
  <c r="U5" i="8"/>
  <c r="D6" i="8" a="1"/>
  <c r="D6" i="8"/>
  <c r="E6" i="8" a="1"/>
  <c r="E6" i="8"/>
  <c r="F6" i="8" a="1"/>
  <c r="F6" i="8"/>
  <c r="G6" i="8" a="1"/>
  <c r="G6" i="8"/>
  <c r="H6" i="8" a="1"/>
  <c r="H6" i="8"/>
  <c r="I6" i="8" a="1"/>
  <c r="I6" i="8"/>
  <c r="J6" i="8" a="1"/>
  <c r="J6" i="8"/>
  <c r="K6" i="8" a="1"/>
  <c r="K6" i="8"/>
  <c r="L6" i="8" a="1"/>
  <c r="L6" i="8"/>
  <c r="M6" i="8" a="1"/>
  <c r="M6" i="8"/>
  <c r="N6" i="8" a="1"/>
  <c r="N6" i="8"/>
  <c r="O6" i="8" a="1"/>
  <c r="O6" i="8"/>
  <c r="P6" i="8" a="1"/>
  <c r="P6" i="8"/>
  <c r="Q6" i="8" a="1"/>
  <c r="Q6" i="8"/>
  <c r="R6" i="8" a="1"/>
  <c r="R6" i="8"/>
  <c r="S6" i="8" a="1"/>
  <c r="S6" i="8"/>
  <c r="T6" i="8" a="1"/>
  <c r="T6" i="8"/>
  <c r="U6" i="8" a="1"/>
  <c r="U6" i="8"/>
  <c r="D7" i="8" a="1"/>
  <c r="D7" i="8"/>
  <c r="E7" i="8" a="1"/>
  <c r="E7" i="8"/>
  <c r="F7" i="8" a="1"/>
  <c r="F7" i="8"/>
  <c r="G7" i="8" a="1"/>
  <c r="G7" i="8"/>
  <c r="H7" i="8" a="1"/>
  <c r="H7" i="8"/>
  <c r="I7" i="8" a="1"/>
  <c r="I7" i="8"/>
  <c r="J7" i="8" a="1"/>
  <c r="J7" i="8"/>
  <c r="K7" i="8" a="1"/>
  <c r="K7" i="8"/>
  <c r="L7" i="8" a="1"/>
  <c r="L7" i="8"/>
  <c r="M7" i="8" a="1"/>
  <c r="M7" i="8"/>
  <c r="N7" i="8" a="1"/>
  <c r="N7" i="8"/>
  <c r="O7" i="8" a="1"/>
  <c r="O7" i="8"/>
  <c r="P7" i="8" a="1"/>
  <c r="P7" i="8"/>
  <c r="Q7" i="8" a="1"/>
  <c r="Q7" i="8"/>
  <c r="R7" i="8" a="1"/>
  <c r="R7" i="8"/>
  <c r="S7" i="8" a="1"/>
  <c r="S7" i="8"/>
  <c r="T7" i="8" a="1"/>
  <c r="T7" i="8"/>
  <c r="U7" i="8" a="1"/>
  <c r="U7" i="8"/>
  <c r="D8" i="8" a="1"/>
  <c r="D8" i="8"/>
  <c r="E8" i="8" a="1"/>
  <c r="E8" i="8"/>
  <c r="F8" i="8" a="1"/>
  <c r="F8" i="8"/>
  <c r="G8" i="8" a="1"/>
  <c r="G8" i="8"/>
  <c r="H8" i="8" a="1"/>
  <c r="H8" i="8"/>
  <c r="I8" i="8" a="1"/>
  <c r="I8" i="8"/>
  <c r="J8" i="8" a="1"/>
  <c r="J8" i="8"/>
  <c r="K8" i="8" a="1"/>
  <c r="K8" i="8"/>
  <c r="L8" i="8" a="1"/>
  <c r="L8" i="8"/>
  <c r="M8" i="8" a="1"/>
  <c r="M8" i="8"/>
  <c r="N8" i="8" a="1"/>
  <c r="N8" i="8"/>
  <c r="O8" i="8" a="1"/>
  <c r="O8" i="8"/>
  <c r="P8" i="8" a="1"/>
  <c r="P8" i="8"/>
  <c r="Q8" i="8" a="1"/>
  <c r="Q8" i="8"/>
  <c r="R8" i="8" a="1"/>
  <c r="R8" i="8"/>
  <c r="S8" i="8" a="1"/>
  <c r="S8" i="8"/>
  <c r="T8" i="8" a="1"/>
  <c r="T8" i="8"/>
  <c r="U8" i="8" a="1"/>
  <c r="U8" i="8"/>
  <c r="D9" i="8" a="1"/>
  <c r="D9" i="8"/>
  <c r="E9" i="8" a="1"/>
  <c r="E9" i="8"/>
  <c r="F9" i="8" a="1"/>
  <c r="F9" i="8"/>
  <c r="G9" i="8" a="1"/>
  <c r="G9" i="8"/>
  <c r="H9" i="8" a="1"/>
  <c r="H9" i="8"/>
  <c r="I9" i="8" a="1"/>
  <c r="I9" i="8"/>
  <c r="J9" i="8" a="1"/>
  <c r="J9" i="8"/>
  <c r="K9" i="8" a="1"/>
  <c r="K9" i="8"/>
  <c r="L9" i="8" a="1"/>
  <c r="L9" i="8"/>
  <c r="M9" i="8" a="1"/>
  <c r="M9" i="8"/>
  <c r="N9" i="8" a="1"/>
  <c r="N9" i="8"/>
  <c r="O9" i="8" a="1"/>
  <c r="O9" i="8"/>
  <c r="P9" i="8" a="1"/>
  <c r="P9" i="8"/>
  <c r="Q9" i="8" a="1"/>
  <c r="Q9" i="8"/>
  <c r="R9" i="8" a="1"/>
  <c r="R9" i="8"/>
  <c r="S9" i="8" a="1"/>
  <c r="S9" i="8"/>
  <c r="T9" i="8" a="1"/>
  <c r="T9" i="8"/>
  <c r="U9" i="8" a="1"/>
  <c r="U9" i="8"/>
  <c r="D10" i="8" a="1"/>
  <c r="D10" i="8"/>
  <c r="E10" i="8" a="1"/>
  <c r="E10" i="8"/>
  <c r="F10" i="8" a="1"/>
  <c r="F10" i="8"/>
  <c r="G10" i="8" a="1"/>
  <c r="G10" i="8"/>
  <c r="H10" i="8" a="1"/>
  <c r="H10" i="8"/>
  <c r="I10" i="8" a="1"/>
  <c r="I10" i="8"/>
  <c r="J10" i="8" a="1"/>
  <c r="J10" i="8"/>
  <c r="K10" i="8" a="1"/>
  <c r="K10" i="8"/>
  <c r="L10" i="8" a="1"/>
  <c r="L10" i="8"/>
  <c r="M10" i="8" a="1"/>
  <c r="M10" i="8"/>
  <c r="N10" i="8" a="1"/>
  <c r="N10" i="8"/>
  <c r="O10" i="8" a="1"/>
  <c r="O10" i="8"/>
  <c r="P10" i="8" a="1"/>
  <c r="P10" i="8"/>
  <c r="Q10" i="8" a="1"/>
  <c r="Q10" i="8"/>
  <c r="R10" i="8" a="1"/>
  <c r="R10" i="8"/>
  <c r="S10" i="8" a="1"/>
  <c r="S10" i="8"/>
  <c r="T10" i="8" a="1"/>
  <c r="T10" i="8"/>
  <c r="U10" i="8" a="1"/>
  <c r="U10" i="8"/>
  <c r="D11" i="8" a="1"/>
  <c r="D11" i="8"/>
  <c r="E11" i="8" a="1"/>
  <c r="E11" i="8"/>
  <c r="F11" i="8" a="1"/>
  <c r="F11" i="8"/>
  <c r="G11" i="8" a="1"/>
  <c r="G11" i="8"/>
  <c r="H11" i="8" a="1"/>
  <c r="H11" i="8"/>
  <c r="I11" i="8" a="1"/>
  <c r="I11" i="8"/>
  <c r="J11" i="8" a="1"/>
  <c r="J11" i="8"/>
  <c r="K11" i="8" a="1"/>
  <c r="K11" i="8"/>
  <c r="L11" i="8" a="1"/>
  <c r="L11" i="8"/>
  <c r="M11" i="8" a="1"/>
  <c r="M11" i="8"/>
  <c r="N11" i="8" a="1"/>
  <c r="N11" i="8"/>
  <c r="O11" i="8" a="1"/>
  <c r="O11" i="8"/>
  <c r="P11" i="8" a="1"/>
  <c r="P11" i="8"/>
  <c r="Q11" i="8" a="1"/>
  <c r="Q11" i="8"/>
  <c r="R11" i="8" a="1"/>
  <c r="R11" i="8"/>
  <c r="S11" i="8" a="1"/>
  <c r="S11" i="8"/>
  <c r="T11" i="8" a="1"/>
  <c r="T11" i="8"/>
  <c r="U11" i="8" a="1"/>
  <c r="U11" i="8"/>
  <c r="D12" i="8" a="1"/>
  <c r="D12" i="8"/>
  <c r="E12" i="8" a="1"/>
  <c r="E12" i="8"/>
  <c r="F12" i="8" a="1"/>
  <c r="F12" i="8"/>
  <c r="G12" i="8" a="1"/>
  <c r="G12" i="8"/>
  <c r="H12" i="8" a="1"/>
  <c r="H12" i="8"/>
  <c r="I12" i="8" a="1"/>
  <c r="I12" i="8"/>
  <c r="J12" i="8" a="1"/>
  <c r="J12" i="8"/>
  <c r="K12" i="8" a="1"/>
  <c r="K12" i="8"/>
  <c r="L12" i="8" a="1"/>
  <c r="L12" i="8"/>
  <c r="M12" i="8" a="1"/>
  <c r="M12" i="8"/>
  <c r="N12" i="8" a="1"/>
  <c r="N12" i="8"/>
  <c r="O12" i="8" a="1"/>
  <c r="O12" i="8"/>
  <c r="P12" i="8" a="1"/>
  <c r="P12" i="8"/>
  <c r="Q12" i="8" a="1"/>
  <c r="Q12" i="8"/>
  <c r="R12" i="8" a="1"/>
  <c r="R12" i="8"/>
  <c r="S12" i="8" a="1"/>
  <c r="S12" i="8"/>
  <c r="T12" i="8" a="1"/>
  <c r="T12" i="8"/>
  <c r="U12" i="8" a="1"/>
  <c r="U12" i="8"/>
  <c r="D13" i="8" a="1"/>
  <c r="D13" i="8"/>
  <c r="E13" i="8" a="1"/>
  <c r="E13" i="8"/>
  <c r="F13" i="8" a="1"/>
  <c r="F13" i="8"/>
  <c r="G13" i="8" a="1"/>
  <c r="G13" i="8"/>
  <c r="H13" i="8" a="1"/>
  <c r="H13" i="8"/>
  <c r="I13" i="8" a="1"/>
  <c r="I13" i="8"/>
  <c r="J13" i="8" a="1"/>
  <c r="J13" i="8"/>
  <c r="K13" i="8" a="1"/>
  <c r="K13" i="8"/>
  <c r="L13" i="8" a="1"/>
  <c r="L13" i="8"/>
  <c r="M13" i="8" a="1"/>
  <c r="M13" i="8"/>
  <c r="N13" i="8" a="1"/>
  <c r="N13" i="8"/>
  <c r="O13" i="8" a="1"/>
  <c r="O13" i="8"/>
  <c r="P13" i="8" a="1"/>
  <c r="P13" i="8"/>
  <c r="Q13" i="8" a="1"/>
  <c r="Q13" i="8"/>
  <c r="R13" i="8" a="1"/>
  <c r="R13" i="8"/>
  <c r="S13" i="8" a="1"/>
  <c r="S13" i="8"/>
  <c r="T13" i="8" a="1"/>
  <c r="T13" i="8"/>
  <c r="U13" i="8" a="1"/>
  <c r="U13" i="8"/>
  <c r="E4" i="8" a="1"/>
  <c r="E4" i="8"/>
  <c r="F4" i="8" a="1"/>
  <c r="F4" i="8"/>
  <c r="G4" i="8" a="1"/>
  <c r="G4" i="8"/>
  <c r="H4" i="8" a="1"/>
  <c r="H4" i="8"/>
  <c r="I4" i="8" a="1"/>
  <c r="I4" i="8"/>
  <c r="J4" i="8" a="1"/>
  <c r="J4" i="8"/>
  <c r="K4" i="8" a="1"/>
  <c r="K4" i="8"/>
  <c r="L4" i="8" a="1"/>
  <c r="L4" i="8"/>
  <c r="M4" i="8" a="1"/>
  <c r="M4" i="8"/>
  <c r="N4" i="8" a="1"/>
  <c r="N4" i="8"/>
  <c r="O4" i="8" a="1"/>
  <c r="O4" i="8"/>
  <c r="P4" i="8" a="1"/>
  <c r="P4" i="8"/>
  <c r="Q4" i="8" a="1"/>
  <c r="Q4" i="8"/>
  <c r="R4" i="8" a="1"/>
  <c r="R4" i="8"/>
  <c r="S4" i="8" a="1"/>
  <c r="S4" i="8"/>
  <c r="T4" i="8" a="1"/>
  <c r="T4" i="8"/>
  <c r="U4" i="8" a="1"/>
  <c r="U4" i="8"/>
  <c r="D4" i="8" a="1"/>
  <c r="D4" i="8"/>
  <c r="B5" i="8"/>
  <c r="B6" i="8"/>
  <c r="B7" i="8"/>
  <c r="B8" i="8"/>
  <c r="B9" i="8"/>
  <c r="B10" i="8"/>
  <c r="B11" i="8"/>
  <c r="B12" i="8"/>
  <c r="B13" i="8"/>
  <c r="B4" i="8"/>
  <c r="D4" i="1" a="1"/>
  <c r="D4" i="1"/>
  <c r="B5" i="1"/>
  <c r="B6" i="1"/>
  <c r="B7" i="1"/>
  <c r="B8" i="1"/>
  <c r="B9" i="1"/>
  <c r="B10" i="1"/>
  <c r="B13" i="1"/>
  <c r="B4" i="1"/>
  <c r="D5" i="1" a="1"/>
  <c r="D5" i="1"/>
  <c r="E5" i="1" a="1"/>
  <c r="E5" i="1"/>
  <c r="F5" i="1" a="1"/>
  <c r="F5" i="1"/>
  <c r="G5" i="1" a="1"/>
  <c r="G5" i="1"/>
  <c r="H5" i="1" a="1"/>
  <c r="H5" i="1"/>
  <c r="I5" i="1" a="1"/>
  <c r="I5" i="1"/>
  <c r="J5" i="1" a="1"/>
  <c r="J5" i="1"/>
  <c r="K5" i="1" a="1"/>
  <c r="K5" i="1"/>
  <c r="L5" i="1" a="1"/>
  <c r="L5" i="1"/>
  <c r="M5" i="1" a="1"/>
  <c r="M5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U5" i="1" a="1"/>
  <c r="U5" i="1"/>
  <c r="D6" i="1" a="1"/>
  <c r="D6" i="1"/>
  <c r="E6" i="1" a="1"/>
  <c r="E6" i="1"/>
  <c r="F6" i="1" a="1"/>
  <c r="F6" i="1"/>
  <c r="G6" i="1" a="1"/>
  <c r="G6" i="1"/>
  <c r="H6" i="1" a="1"/>
  <c r="H6" i="1"/>
  <c r="I6" i="1" a="1"/>
  <c r="I6" i="1"/>
  <c r="J6" i="1" a="1"/>
  <c r="J6" i="1"/>
  <c r="K6" i="1" a="1"/>
  <c r="K6" i="1"/>
  <c r="L6" i="1" a="1"/>
  <c r="L6" i="1"/>
  <c r="M6" i="1" a="1"/>
  <c r="M6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U6" i="1" a="1"/>
  <c r="U6" i="1"/>
  <c r="D7" i="1" a="1"/>
  <c r="D7" i="1"/>
  <c r="E7" i="1" a="1"/>
  <c r="E7" i="1"/>
  <c r="F7" i="1" a="1"/>
  <c r="F7" i="1"/>
  <c r="G7" i="1" a="1"/>
  <c r="G7" i="1"/>
  <c r="H7" i="1" a="1"/>
  <c r="H7" i="1"/>
  <c r="I7" i="1" a="1"/>
  <c r="I7" i="1"/>
  <c r="J7" i="1" a="1"/>
  <c r="J7" i="1"/>
  <c r="K7" i="1" a="1"/>
  <c r="K7" i="1"/>
  <c r="L7" i="1" a="1"/>
  <c r="L7" i="1"/>
  <c r="M7" i="1" a="1"/>
  <c r="M7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U7" i="1" a="1"/>
  <c r="U7" i="1"/>
  <c r="D8" i="1" a="1"/>
  <c r="D8" i="1"/>
  <c r="E8" i="1" a="1"/>
  <c r="E8" i="1"/>
  <c r="F8" i="1" a="1"/>
  <c r="F8" i="1"/>
  <c r="G8" i="1" a="1"/>
  <c r="G8" i="1"/>
  <c r="H8" i="1" a="1"/>
  <c r="H8" i="1"/>
  <c r="I8" i="1" a="1"/>
  <c r="I8" i="1"/>
  <c r="J8" i="1" a="1"/>
  <c r="J8" i="1"/>
  <c r="K8" i="1" a="1"/>
  <c r="K8" i="1"/>
  <c r="L8" i="1" a="1"/>
  <c r="L8" i="1"/>
  <c r="M8" i="1" a="1"/>
  <c r="M8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U8" i="1" a="1"/>
  <c r="U8" i="1"/>
  <c r="D9" i="1" a="1"/>
  <c r="D9" i="1"/>
  <c r="E9" i="1" a="1"/>
  <c r="E9" i="1"/>
  <c r="F9" i="1" a="1"/>
  <c r="F9" i="1"/>
  <c r="G9" i="1" a="1"/>
  <c r="G9" i="1"/>
  <c r="H9" i="1" a="1"/>
  <c r="H9" i="1"/>
  <c r="I9" i="1" a="1"/>
  <c r="I9" i="1"/>
  <c r="J9" i="1" a="1"/>
  <c r="J9" i="1"/>
  <c r="K9" i="1" a="1"/>
  <c r="K9" i="1"/>
  <c r="L9" i="1" a="1"/>
  <c r="L9" i="1"/>
  <c r="M9" i="1" a="1"/>
  <c r="M9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U9" i="1" a="1"/>
  <c r="U9" i="1"/>
  <c r="D10" i="1" a="1"/>
  <c r="D10" i="1"/>
  <c r="E10" i="1" a="1"/>
  <c r="E10" i="1"/>
  <c r="F10" i="1" a="1"/>
  <c r="F10" i="1"/>
  <c r="G10" i="1" a="1"/>
  <c r="G10" i="1"/>
  <c r="H10" i="1" a="1"/>
  <c r="H10" i="1"/>
  <c r="I10" i="1" a="1"/>
  <c r="I10" i="1"/>
  <c r="J10" i="1" a="1"/>
  <c r="J10" i="1"/>
  <c r="K10" i="1" a="1"/>
  <c r="K10" i="1"/>
  <c r="L10" i="1" a="1"/>
  <c r="L10" i="1"/>
  <c r="M10" i="1" a="1"/>
  <c r="M10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D13" i="1" a="1"/>
  <c r="D13" i="1"/>
  <c r="E13" i="1" a="1"/>
  <c r="E13" i="1"/>
  <c r="F13" i="1" a="1"/>
  <c r="F13" i="1"/>
  <c r="G13" i="1" a="1"/>
  <c r="G13" i="1"/>
  <c r="H13" i="1" a="1"/>
  <c r="H13" i="1"/>
  <c r="I13" i="1" a="1"/>
  <c r="I13" i="1"/>
  <c r="J13" i="1" a="1"/>
  <c r="J13" i="1"/>
  <c r="K13" i="1" a="1"/>
  <c r="K13" i="1"/>
  <c r="L13" i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E4" i="1" a="1"/>
  <c r="E4" i="1"/>
  <c r="F4" i="1" a="1"/>
  <c r="F4" i="1"/>
  <c r="G4" i="1" a="1"/>
  <c r="G4" i="1"/>
  <c r="H4" i="1" a="1"/>
  <c r="H4" i="1"/>
  <c r="I4" i="1" a="1"/>
  <c r="I4" i="1"/>
  <c r="J4" i="1" a="1"/>
  <c r="J4" i="1"/>
  <c r="K4" i="1" a="1"/>
  <c r="K4" i="1"/>
  <c r="L4" i="1" a="1"/>
  <c r="L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U4" i="1" a="1"/>
  <c r="U4" i="1"/>
  <c r="G2" i="4"/>
  <c r="I45" i="4"/>
  <c r="I46" i="4"/>
  <c r="J45" i="4"/>
  <c r="J46" i="4"/>
  <c r="H45" i="4"/>
  <c r="H46" i="4"/>
  <c r="AC11" i="13"/>
  <c r="V48" i="13"/>
  <c r="Z21" i="13"/>
  <c r="Y21" i="13"/>
  <c r="AB59" i="13"/>
  <c r="Y48" i="13"/>
  <c r="AF11" i="13"/>
  <c r="AE11" i="13"/>
  <c r="Z49" i="13"/>
  <c r="Z48" i="13"/>
  <c r="K22" i="4"/>
  <c r="K21" i="4"/>
  <c r="K25" i="4"/>
  <c r="AG36" i="13"/>
  <c r="AG38" i="13"/>
  <c r="AG11" i="13"/>
  <c r="W48" i="13"/>
  <c r="AA48" i="13"/>
  <c r="W21" i="13"/>
</calcChain>
</file>

<file path=xl/sharedStrings.xml><?xml version="1.0" encoding="utf-8"?>
<sst xmlns="http://schemas.openxmlformats.org/spreadsheetml/2006/main" count="9868" uniqueCount="200">
  <si>
    <t>Ticker</t>
  </si>
  <si>
    <t>Company Name</t>
  </si>
  <si>
    <t>ACN</t>
  </si>
  <si>
    <t>CSCO</t>
  </si>
  <si>
    <t>EMC</t>
  </si>
  <si>
    <t>HPQ</t>
  </si>
  <si>
    <t>IBM</t>
  </si>
  <si>
    <t>INTC</t>
  </si>
  <si>
    <t>MSFT</t>
  </si>
  <si>
    <t>ORCL</t>
  </si>
  <si>
    <t>Last Fiscal Year</t>
  </si>
  <si>
    <t>Current</t>
  </si>
  <si>
    <t>Implied Market Value</t>
  </si>
  <si>
    <t>Net Shareholder Value Creation</t>
  </si>
  <si>
    <t>Current (TTM)</t>
  </si>
  <si>
    <t>Current ROIC</t>
  </si>
  <si>
    <t>Implied EV/IC ratio</t>
  </si>
  <si>
    <t>Current Invested Capital</t>
  </si>
  <si>
    <t>Implied Enterprise Value</t>
  </si>
  <si>
    <t>Excess Cash</t>
  </si>
  <si>
    <t>Net Discontinued Operations Asset (Liability)</t>
  </si>
  <si>
    <t>Net Deferred Tax Liability</t>
  </si>
  <si>
    <t>Net Deferred Compensation Asset (Liability)</t>
  </si>
  <si>
    <t>Fair Value of Unconsolidated Subsidiary Assets (non-operating)</t>
  </si>
  <si>
    <t>Fair Value of Total Debt</t>
  </si>
  <si>
    <t>Fair Value of Preferred Capital</t>
  </si>
  <si>
    <t>Fair Value of Minority Interests</t>
  </si>
  <si>
    <t>Value of Outstanding ESO After Tax</t>
  </si>
  <si>
    <t>Pensions Net Funded Status</t>
  </si>
  <si>
    <t>Current Basic Shares Out</t>
  </si>
  <si>
    <t>Implied Share Price</t>
  </si>
  <si>
    <t>Current Share Price</t>
  </si>
  <si>
    <t>Implied Premium/Discount</t>
  </si>
  <si>
    <t>Implied Share Prices Based on</t>
  </si>
  <si>
    <t xml:space="preserve"> Current ROIC and Regressions analyses</t>
  </si>
  <si>
    <t>New ROIC</t>
  </si>
  <si>
    <t xml:space="preserve"> - "m" from peer group regression</t>
  </si>
  <si>
    <t xml:space="preserve"> - "b" from peer group regression</t>
  </si>
  <si>
    <t>Current Market Value</t>
  </si>
  <si>
    <t>Gain over Current Market Value</t>
  </si>
  <si>
    <t>$ in millions except per share amounts</t>
  </si>
  <si>
    <t>Implied EV/IC ratio (based on y=22.93x-1.4838)</t>
  </si>
  <si>
    <t xml:space="preserve"> - "m" from linear equation</t>
  </si>
  <si>
    <t xml:space="preserve"> - "b" from linear equation</t>
  </si>
  <si>
    <t>S&amp;P</t>
  </si>
  <si>
    <t>Tech Companies in S&amp;P</t>
  </si>
  <si>
    <t>Peer Group</t>
  </si>
  <si>
    <t>Number of Companies</t>
  </si>
  <si>
    <t>% Market Value Gain</t>
  </si>
  <si>
    <t>CRM</t>
  </si>
  <si>
    <t>CA</t>
  </si>
  <si>
    <t>For Undervalued Stocks: The Value Of Better Communicating The Focus on ROIC to Investors</t>
  </si>
  <si>
    <t>For Overvalued Stocks: The Downside Risk of Not Improving ROIC</t>
  </si>
  <si>
    <t>SECTION 1</t>
  </si>
  <si>
    <t>Stock Price Upside/(Downside)</t>
  </si>
  <si>
    <t>Market Value Upside/(Downside)</t>
  </si>
  <si>
    <t>% Upside/(Downside)</t>
  </si>
  <si>
    <t>1 (focus)</t>
  </si>
  <si>
    <t>ROIC</t>
  </si>
  <si>
    <t>CAPITAL_INVESTED_ADJUSTED</t>
  </si>
  <si>
    <t>EXCESS_CASH</t>
  </si>
  <si>
    <t>ASSETS_DISCONTINUED_NET</t>
  </si>
  <si>
    <t>DEFERRED_TAX_NET_ADJUSTED</t>
  </si>
  <si>
    <t>ASSETS_DEFERRED_COMPENSATION_NET</t>
  </si>
  <si>
    <t>ASSETS_FIXED_NON_OPERATING_UNCONSOLIDATED_ADJUSTED</t>
  </si>
  <si>
    <t>DEBT_ADJUSTED</t>
  </si>
  <si>
    <t>STOCK_PREFERRED_ADJUSTED</t>
  </si>
  <si>
    <t>INTEREST_MINORITY_ADJUSTED</t>
  </si>
  <si>
    <t>TOTAL_ESO_TRANCHE_VALUE_AFTER_TAX</t>
  </si>
  <si>
    <t>PENSION_FUNDED_STATUS_ADJUSTED</t>
  </si>
  <si>
    <t>SHARES_OUTSTANDING_SPLIT_ADJUSTED</t>
  </si>
  <si>
    <t>STOCK_PRICE_SPLIT_ADJUSTED</t>
  </si>
  <si>
    <t>EQUITY_MARKET_VALUE</t>
  </si>
  <si>
    <t>Accenture, PLC</t>
  </si>
  <si>
    <t>CAPITAL_INVESTED_ADJUSTED_TURNS</t>
  </si>
  <si>
    <t>NOPAT_PER_REVENUE_OPERATING</t>
  </si>
  <si>
    <t>REVENUE_OPERATING_YOY_DELTA_PERCENT</t>
  </si>
  <si>
    <t>CA Inc.</t>
  </si>
  <si>
    <t>salesforce.com Inc.</t>
  </si>
  <si>
    <t>Cisco Systems, Inc.</t>
  </si>
  <si>
    <t>EMC Corporation</t>
  </si>
  <si>
    <t>HP Inc.</t>
  </si>
  <si>
    <t>International Business Machines Corp</t>
  </si>
  <si>
    <t>Intel Corporation</t>
  </si>
  <si>
    <t>Microsoft Corporation</t>
  </si>
  <si>
    <t>Oracle Corporation</t>
  </si>
  <si>
    <t xml:space="preserve">SQL Tickers: </t>
  </si>
  <si>
    <t xml:space="preserve">Focus Ticker 1: </t>
  </si>
  <si>
    <t>Enter Tickers</t>
  </si>
  <si>
    <t>Copy SQL Tickers</t>
  </si>
  <si>
    <t>Invested Capital Turns</t>
  </si>
  <si>
    <t>NOPAT Margin</t>
  </si>
  <si>
    <t>Linked version below - will dynamically update</t>
  </si>
  <si>
    <t>Pasted values below - for sorting</t>
  </si>
  <si>
    <t>Average</t>
  </si>
  <si>
    <t>Net Non-Operating Assets</t>
  </si>
  <si>
    <t>Current ORCL ROIC</t>
  </si>
  <si>
    <t>Gain Share of  0.01%</t>
  </si>
  <si>
    <t>Stock Price (closing)</t>
  </si>
  <si>
    <t>Enterprise Value/Invested Capital</t>
  </si>
  <si>
    <t>ROIC (Return On Invested Capital)</t>
  </si>
  <si>
    <t>Diluted GAAP EPS</t>
  </si>
  <si>
    <t>Large Cap Tech</t>
  </si>
  <si>
    <t>Current EV/IC</t>
  </si>
  <si>
    <t>Implied ROIC</t>
  </si>
  <si>
    <t>Enterprise Value</t>
  </si>
  <si>
    <t>Current Operations Value (NOPAT/WACC)</t>
  </si>
  <si>
    <t>PVGO</t>
  </si>
  <si>
    <t>Scenario 1</t>
  </si>
  <si>
    <t>Scenario 2</t>
  </si>
  <si>
    <t>Scenario 3</t>
  </si>
  <si>
    <t>% Gain</t>
  </si>
  <si>
    <t>Implied Valuation Of ORCL</t>
  </si>
  <si>
    <t xml:space="preserve">Regression Analysis Groups </t>
  </si>
  <si>
    <t>Implied ROICs For Oracle</t>
  </si>
  <si>
    <t>Sustain Current Level</t>
  </si>
  <si>
    <t>-</t>
  </si>
  <si>
    <t>Unlevered NOPAT Per Share Growth</t>
  </si>
  <si>
    <t>Unlevered NOPAT Per Share</t>
  </si>
  <si>
    <t>NOPAT (Net Operating Profit After Tax)</t>
  </si>
  <si>
    <t>Plug Override - NOPBT</t>
  </si>
  <si>
    <t>Total Adjusted Non-Operating Income After Tax</t>
  </si>
  <si>
    <t>Net After-Tax Non-Operating Expense/(Income)</t>
  </si>
  <si>
    <t>Non-Operating Tax Adjustment</t>
  </si>
  <si>
    <t>Total Net Non-Operating Expense/(Income)</t>
  </si>
  <si>
    <t>Reported Net Non-Operating Items</t>
  </si>
  <si>
    <t>Non-Recurring Hidden Net Periodic Benefit Costs</t>
  </si>
  <si>
    <t>Recurring Hidden Net Periodic Benefit Costs</t>
  </si>
  <si>
    <t>Pension Service Income Hidden in Operating Earnings</t>
  </si>
  <si>
    <t>Asset Write-Downs Hidden in Operating Earnings</t>
  </si>
  <si>
    <t>Non-Operating Expense Hidden in Operating Earnings</t>
  </si>
  <si>
    <t>Adjusted Net Income</t>
  </si>
  <si>
    <t>Increase in Equity Equivalents</t>
  </si>
  <si>
    <t>ESO Expense (Employee Stock Options)</t>
  </si>
  <si>
    <t>Goodwill Amortization</t>
  </si>
  <si>
    <t>Change in Total Reserves</t>
  </si>
  <si>
    <t>GAAP Net Income after Capitalized Items</t>
  </si>
  <si>
    <t>Implied Interest for PV of Operating Leases</t>
  </si>
  <si>
    <t>GAAP Net Income</t>
  </si>
  <si>
    <t xml:space="preserve">
Net Operating Profit After-Tax (NOPAT)-Financing Approach
</t>
  </si>
  <si>
    <t>Average Invested Capital Turns</t>
  </si>
  <si>
    <t>Cash Operating Taxes</t>
  </si>
  <si>
    <t>Cash Tax Rate</t>
  </si>
  <si>
    <t>NOPBT Margin</t>
  </si>
  <si>
    <t>NOPBT (Net Operating Profit Before Tax)</t>
  </si>
  <si>
    <t>EBITA/EBTA</t>
  </si>
  <si>
    <t>EBIT/EBT</t>
  </si>
  <si>
    <t>Adjusted Total Operating Expenses</t>
  </si>
  <si>
    <t>Total Non-Operating Expense Hidden in Operating Earnings</t>
  </si>
  <si>
    <t>Total Operating Expense</t>
  </si>
  <si>
    <t>Other Operating Expense</t>
  </si>
  <si>
    <t>Operating Other Real Estate Owned Expense</t>
  </si>
  <si>
    <t>Losses from Unconsolidated Subsidiaries (operating)</t>
  </si>
  <si>
    <t>Losses from Discontinued Operations (operating)</t>
  </si>
  <si>
    <t>Energy Operating Expense</t>
  </si>
  <si>
    <t>Other Compensation</t>
  </si>
  <si>
    <t>Stock Compensation</t>
  </si>
  <si>
    <t>Interest Expense (operating)</t>
  </si>
  <si>
    <t>Credit Loss Provision</t>
  </si>
  <si>
    <t>Depreciation and Amortization</t>
  </si>
  <si>
    <t>Research and Development Expense</t>
  </si>
  <si>
    <t>Selling, General, and Administrative</t>
  </si>
  <si>
    <t>Gross Margin</t>
  </si>
  <si>
    <t>Gross Profit</t>
  </si>
  <si>
    <t>Cost of Sales</t>
  </si>
  <si>
    <t xml:space="preserve">
Operating Expenses
</t>
  </si>
  <si>
    <t>Total Operating Income</t>
  </si>
  <si>
    <t>Other Income</t>
  </si>
  <si>
    <t>Income from Unconsolidated Subsidiaries After-tax (operating)</t>
  </si>
  <si>
    <t>Income from Unconsolidated Subsidiaries (operating)</t>
  </si>
  <si>
    <t>Income from Discontinued Operations (operating)</t>
  </si>
  <si>
    <t xml:space="preserve">
Operating Income
</t>
  </si>
  <si>
    <t>Total Operating Revenue</t>
  </si>
  <si>
    <t>Unconsolidated Subsidiary Revenue</t>
  </si>
  <si>
    <t>Net Interest Income</t>
  </si>
  <si>
    <t>Operating Revenue</t>
  </si>
  <si>
    <t xml:space="preserve">
Operating Revenues</t>
  </si>
  <si>
    <t xml:space="preserve">
Net Operating Profit After-Tax (NOPAT)-Operating Approach
</t>
  </si>
  <si>
    <t>TTM</t>
  </si>
  <si>
    <t>Values in Millions except per share amounts</t>
  </si>
  <si>
    <t>SGA as % of Revenue</t>
  </si>
  <si>
    <t>Implied Stock Price</t>
  </si>
  <si>
    <t>R&amp;D as % of Revenue</t>
  </si>
  <si>
    <t>Incremental Revenue Growth</t>
  </si>
  <si>
    <t>ROIC (calc)</t>
  </si>
  <si>
    <t>Average Invested Capital Turns (calc)</t>
  </si>
  <si>
    <t>ROIC (system)</t>
  </si>
  <si>
    <t>Average Invested Capital (system</t>
  </si>
  <si>
    <t>Scenario 4</t>
  </si>
  <si>
    <t>Figure 1</t>
  </si>
  <si>
    <t>Additional Details</t>
  </si>
  <si>
    <t>SGA Improvmenet</t>
  </si>
  <si>
    <t>SGA and R&amp;D Improvements</t>
  </si>
  <si>
    <t>Rev increase ONLY</t>
  </si>
  <si>
    <t>Revenue, SGA, R&amp;D and capital turn improvements</t>
  </si>
  <si>
    <t>No Change In SGA</t>
  </si>
  <si>
    <t>n/a</t>
  </si>
  <si>
    <t>Incremental Value Creation vs "Sustain Current Level"</t>
  </si>
  <si>
    <t>Gain Over Current Market Cap</t>
  </si>
  <si>
    <t>amounts  in millions except per share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</si>
</sst>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00%"/>
    <numFmt numFmtId="166" formatCode="_(* #,##0.0_);_(* \(#,##0.0\);_(* &quot;-&quot;??_);_(@_)"/>
    <numFmt numFmtId="167" formatCode="&quot;$&quot;#,##0.00"/>
    <numFmt numFmtId="168" formatCode="_(* #,##0.0000_);_(* \(#,##0.0000\);_(* &quot;-&quot;??_);_(@_)"/>
    <numFmt numFmtId="169" formatCode="_(* #,##0_);_(* \(#,##0\);_(* &quot;-&quot;??_);_(@_)"/>
    <numFmt numFmtId="170" formatCode="_(* #,##0.000000_);_(* \(#,##0.000000\);_(* &quot;-&quot;??_);_(@_)"/>
    <numFmt numFmtId="171" formatCode="0.00000%"/>
    <numFmt numFmtId="172" formatCode="0.000"/>
    <numFmt numFmtId="173" formatCode="&quot;$&quot;#,##0.0"/>
    <numFmt numFmtId="175" formatCode="&quot;$&quot;#,##0"/>
  </numFmts>
  <fonts count="21" x14ac:knownFonts="1">
    <font>
      <sz val="12"/>
      <color theme="1"/>
      <name val="Calibri"/>
      <family val="2"/>
      <charset val="134"/>
      <scheme val="minor"/>
    </font>
    <font>
      <sz val="11"/>
      <color theme="1"/>
      <name val="Arial"/>
      <family val="2"/>
      <charset val="134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u/>
      <sz val="12"/>
      <color theme="1"/>
      <name val="Arial"/>
    </font>
    <font>
      <b/>
      <sz val="12"/>
      <color theme="1"/>
      <name val="Arial"/>
    </font>
    <font>
      <b/>
      <sz val="12"/>
      <color rgb="FF0000FF"/>
      <name val="Arial"/>
    </font>
    <font>
      <sz val="20"/>
      <color theme="1"/>
      <name val="Arial"/>
    </font>
    <font>
      <b/>
      <sz val="12"/>
      <color rgb="FFFFFFFF"/>
      <name val="Calibri"/>
    </font>
    <font>
      <sz val="12"/>
      <color rgb="FF000000"/>
      <name val="Calibri"/>
    </font>
    <font>
      <b/>
      <sz val="12"/>
      <color theme="0"/>
      <name val="Arial"/>
    </font>
    <font>
      <sz val="8"/>
      <color theme="1"/>
      <name val="Arial"/>
    </font>
    <font>
      <b/>
      <sz val="14"/>
      <color theme="0"/>
      <name val="Arial"/>
    </font>
    <font>
      <b/>
      <sz val="11"/>
      <color theme="1"/>
      <name val="Arial"/>
      <family val="2"/>
      <charset val="134"/>
    </font>
    <font>
      <sz val="11"/>
      <color rgb="FF000000"/>
      <name val="Arial"/>
      <family val="2"/>
      <charset val="134"/>
    </font>
    <font>
      <b/>
      <sz val="11"/>
      <color rgb="FF000000"/>
      <name val="Arial"/>
      <family val="2"/>
      <charset val="134"/>
    </font>
    <font>
      <u/>
      <sz val="11"/>
      <color theme="1"/>
      <name val="Arial"/>
    </font>
    <font>
      <b/>
      <sz val="11"/>
      <color rgb="FF0000FF"/>
      <name val="Arial"/>
    </font>
    <font>
      <sz val="12"/>
      <color rgb="FF0000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rgb="FFC8DAEF"/>
        <bgColor theme="0" tint="-0.14999847407452621"/>
      </patternFill>
    </fill>
    <fill>
      <patternFill patternType="solid">
        <fgColor rgb="FF1E385B"/>
        <bgColor theme="1"/>
      </patternFill>
    </fill>
    <fill>
      <patternFill patternType="solid">
        <fgColor rgb="FF1E385B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80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3">
    <xf numFmtId="0" fontId="0" fillId="0" borderId="0" xfId="0"/>
    <xf numFmtId="0" fontId="0" fillId="2" borderId="0" xfId="0" applyFill="1"/>
    <xf numFmtId="0" fontId="5" fillId="0" borderId="0" xfId="0" applyFont="1"/>
    <xf numFmtId="164" fontId="5" fillId="0" borderId="0" xfId="0" applyNumberFormat="1" applyFont="1"/>
    <xf numFmtId="10" fontId="5" fillId="0" borderId="0" xfId="0" applyNumberFormat="1" applyFont="1"/>
    <xf numFmtId="9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3" fontId="5" fillId="0" borderId="0" xfId="1" applyFont="1"/>
    <xf numFmtId="9" fontId="5" fillId="0" borderId="0" xfId="2" applyFont="1"/>
    <xf numFmtId="0" fontId="5" fillId="0" borderId="0" xfId="0" applyFont="1" applyFill="1"/>
    <xf numFmtId="0" fontId="5" fillId="2" borderId="0" xfId="0" applyFont="1" applyFill="1"/>
    <xf numFmtId="9" fontId="5" fillId="2" borderId="0" xfId="2" applyFont="1" applyFill="1"/>
    <xf numFmtId="166" fontId="5" fillId="2" borderId="0" xfId="1" applyNumberFormat="1" applyFont="1" applyFill="1"/>
    <xf numFmtId="0" fontId="7" fillId="0" borderId="0" xfId="0" applyFont="1"/>
    <xf numFmtId="0" fontId="8" fillId="0" borderId="0" xfId="0" applyFont="1"/>
    <xf numFmtId="4" fontId="5" fillId="0" borderId="0" xfId="0" applyNumberFormat="1" applyFont="1"/>
    <xf numFmtId="8" fontId="5" fillId="2" borderId="0" xfId="0" applyNumberFormat="1" applyFont="1" applyFill="1"/>
    <xf numFmtId="8" fontId="5" fillId="0" borderId="0" xfId="0" applyNumberFormat="1" applyFont="1"/>
    <xf numFmtId="43" fontId="5" fillId="0" borderId="0" xfId="0" applyNumberFormat="1" applyFont="1"/>
    <xf numFmtId="3" fontId="5" fillId="0" borderId="0" xfId="0" applyNumberFormat="1" applyFont="1"/>
    <xf numFmtId="0" fontId="9" fillId="0" borderId="0" xfId="0" applyFont="1"/>
    <xf numFmtId="43" fontId="5" fillId="0" borderId="0" xfId="1" applyFont="1" applyFill="1"/>
    <xf numFmtId="8" fontId="5" fillId="0" borderId="0" xfId="0" applyNumberFormat="1" applyFont="1" applyFill="1"/>
    <xf numFmtId="43" fontId="5" fillId="0" borderId="0" xfId="0" applyNumberFormat="1" applyFont="1" applyFill="1"/>
    <xf numFmtId="9" fontId="5" fillId="0" borderId="0" xfId="2" applyFont="1" applyFill="1"/>
    <xf numFmtId="0" fontId="5" fillId="3" borderId="1" xfId="0" applyFont="1" applyFill="1" applyBorder="1"/>
    <xf numFmtId="0" fontId="7" fillId="0" borderId="0" xfId="0" applyFont="1" applyAlignment="1">
      <alignment horizontal="right"/>
    </xf>
    <xf numFmtId="0" fontId="5" fillId="2" borderId="0" xfId="0" applyNumberFormat="1" applyFont="1" applyFill="1"/>
    <xf numFmtId="167" fontId="5" fillId="2" borderId="0" xfId="0" applyNumberFormat="1" applyFont="1" applyFill="1"/>
    <xf numFmtId="0" fontId="5" fillId="0" borderId="0" xfId="0" applyFont="1" applyFill="1" applyAlignment="1">
      <alignment horizontal="left" indent="1"/>
    </xf>
    <xf numFmtId="0" fontId="8" fillId="0" borderId="0" xfId="0" applyFont="1" applyFill="1"/>
    <xf numFmtId="4" fontId="5" fillId="0" borderId="0" xfId="0" applyNumberFormat="1" applyFont="1" applyFill="1"/>
    <xf numFmtId="0" fontId="5" fillId="3" borderId="0" xfId="0" applyFont="1" applyFill="1" applyBorder="1"/>
    <xf numFmtId="0" fontId="7" fillId="0" borderId="0" xfId="0" applyFont="1" applyAlignment="1">
      <alignment horizontal="center"/>
    </xf>
    <xf numFmtId="0" fontId="10" fillId="4" borderId="2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2" fontId="11" fillId="5" borderId="5" xfId="0" applyNumberFormat="1" applyFont="1" applyFill="1" applyBorder="1" applyAlignment="1">
      <alignment horizontal="right" vertical="center"/>
    </xf>
    <xf numFmtId="2" fontId="11" fillId="0" borderId="5" xfId="0" applyNumberFormat="1" applyFont="1" applyBorder="1" applyAlignment="1">
      <alignment horizontal="right" vertical="center"/>
    </xf>
    <xf numFmtId="164" fontId="11" fillId="5" borderId="5" xfId="0" applyNumberFormat="1" applyFont="1" applyFill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9" fontId="11" fillId="5" borderId="5" xfId="0" applyNumberFormat="1" applyFont="1" applyFill="1" applyBorder="1" applyAlignment="1">
      <alignment horizontal="right" vertical="center"/>
    </xf>
    <xf numFmtId="9" fontId="11" fillId="0" borderId="5" xfId="0" applyNumberFormat="1" applyFont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0" fontId="11" fillId="5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9" fontId="11" fillId="5" borderId="6" xfId="0" applyNumberFormat="1" applyFont="1" applyFill="1" applyBorder="1" applyAlignment="1">
      <alignment horizontal="right" vertical="center"/>
    </xf>
    <xf numFmtId="9" fontId="11" fillId="0" borderId="6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9" fontId="11" fillId="0" borderId="0" xfId="0" applyNumberFormat="1" applyFont="1" applyBorder="1" applyAlignment="1">
      <alignment horizontal="right" vertical="center"/>
    </xf>
    <xf numFmtId="0" fontId="11" fillId="6" borderId="5" xfId="0" applyFont="1" applyFill="1" applyBorder="1" applyAlignment="1">
      <alignment vertical="center"/>
    </xf>
    <xf numFmtId="2" fontId="11" fillId="6" borderId="5" xfId="0" applyNumberFormat="1" applyFont="1" applyFill="1" applyBorder="1" applyAlignment="1">
      <alignment horizontal="right" vertical="center"/>
    </xf>
    <xf numFmtId="164" fontId="11" fillId="6" borderId="5" xfId="0" applyNumberFormat="1" applyFont="1" applyFill="1" applyBorder="1" applyAlignment="1">
      <alignment horizontal="right" vertical="center"/>
    </xf>
    <xf numFmtId="9" fontId="11" fillId="6" borderId="6" xfId="0" applyNumberFormat="1" applyFont="1" applyFill="1" applyBorder="1" applyAlignment="1">
      <alignment horizontal="right" vertical="center"/>
    </xf>
    <xf numFmtId="2" fontId="5" fillId="0" borderId="0" xfId="0" applyNumberFormat="1" applyFont="1"/>
    <xf numFmtId="166" fontId="5" fillId="0" borderId="0" xfId="1" applyNumberFormat="1" applyFont="1"/>
    <xf numFmtId="0" fontId="12" fillId="7" borderId="8" xfId="0" applyFont="1" applyFill="1" applyBorder="1"/>
    <xf numFmtId="0" fontId="5" fillId="8" borderId="9" xfId="0" applyFont="1" applyFill="1" applyBorder="1"/>
    <xf numFmtId="0" fontId="5" fillId="0" borderId="9" xfId="0" applyFont="1" applyBorder="1"/>
    <xf numFmtId="6" fontId="5" fillId="0" borderId="9" xfId="0" applyNumberFormat="1" applyFont="1" applyBorder="1"/>
    <xf numFmtId="0" fontId="13" fillId="0" borderId="0" xfId="0" applyFont="1"/>
    <xf numFmtId="10" fontId="5" fillId="0" borderId="0" xfId="2" applyNumberFormat="1" applyFont="1" applyFill="1"/>
    <xf numFmtId="0" fontId="14" fillId="9" borderId="0" xfId="0" applyFont="1" applyFill="1" applyAlignment="1">
      <alignment horizontal="centerContinuous"/>
    </xf>
    <xf numFmtId="43" fontId="5" fillId="8" borderId="9" xfId="1" applyFont="1" applyFill="1" applyBorder="1"/>
    <xf numFmtId="9" fontId="5" fillId="0" borderId="9" xfId="2" applyNumberFormat="1" applyFont="1" applyBorder="1"/>
    <xf numFmtId="0" fontId="12" fillId="7" borderId="8" xfId="0" applyFont="1" applyFill="1" applyBorder="1" applyAlignment="1">
      <alignment horizontal="center"/>
    </xf>
    <xf numFmtId="0" fontId="5" fillId="10" borderId="9" xfId="0" applyFont="1" applyFill="1" applyBorder="1"/>
    <xf numFmtId="9" fontId="5" fillId="10" borderId="9" xfId="0" applyNumberFormat="1" applyFont="1" applyFill="1" applyBorder="1"/>
    <xf numFmtId="0" fontId="12" fillId="11" borderId="8" xfId="0" applyFont="1" applyFill="1" applyBorder="1" applyAlignment="1">
      <alignment horizontal="center" wrapText="1"/>
    </xf>
    <xf numFmtId="0" fontId="12" fillId="11" borderId="8" xfId="0" applyFont="1" applyFill="1" applyBorder="1"/>
    <xf numFmtId="0" fontId="12" fillId="11" borderId="10" xfId="0" applyFont="1" applyFill="1" applyBorder="1"/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14" fillId="12" borderId="0" xfId="0" applyFont="1" applyFill="1" applyAlignment="1">
      <alignment horizontal="centerContinuous"/>
    </xf>
    <xf numFmtId="9" fontId="5" fillId="0" borderId="0" xfId="0" applyNumberFormat="1" applyFont="1" applyFill="1"/>
    <xf numFmtId="0" fontId="1" fillId="0" borderId="0" xfId="485"/>
    <xf numFmtId="10" fontId="16" fillId="0" borderId="0" xfId="485" applyNumberFormat="1" applyFont="1"/>
    <xf numFmtId="10" fontId="1" fillId="0" borderId="0" xfId="485" applyNumberFormat="1"/>
    <xf numFmtId="8" fontId="16" fillId="0" borderId="0" xfId="485" applyNumberFormat="1" applyFont="1"/>
    <xf numFmtId="8" fontId="1" fillId="0" borderId="0" xfId="485" applyNumberFormat="1"/>
    <xf numFmtId="8" fontId="17" fillId="0" borderId="0" xfId="485" applyNumberFormat="1" applyFont="1"/>
    <xf numFmtId="8" fontId="15" fillId="0" borderId="0" xfId="485" applyNumberFormat="1" applyFont="1"/>
    <xf numFmtId="0" fontId="15" fillId="0" borderId="0" xfId="485" applyFont="1"/>
    <xf numFmtId="0" fontId="16" fillId="0" borderId="0" xfId="485" applyFont="1"/>
    <xf numFmtId="4" fontId="1" fillId="0" borderId="0" xfId="485" applyNumberFormat="1"/>
    <xf numFmtId="4" fontId="16" fillId="0" borderId="0" xfId="485" applyNumberFormat="1" applyFont="1"/>
    <xf numFmtId="10" fontId="0" fillId="0" borderId="0" xfId="486" applyNumberFormat="1" applyFont="1"/>
    <xf numFmtId="10" fontId="15" fillId="0" borderId="0" xfId="485" applyNumberFormat="1" applyFont="1"/>
    <xf numFmtId="0" fontId="18" fillId="0" borderId="0" xfId="485" applyFont="1"/>
    <xf numFmtId="0" fontId="1" fillId="0" borderId="0" xfId="485" applyAlignment="1">
      <alignment wrapText="1"/>
    </xf>
    <xf numFmtId="0" fontId="15" fillId="0" borderId="0" xfId="485" applyFont="1" applyAlignment="1">
      <alignment wrapText="1"/>
    </xf>
    <xf numFmtId="169" fontId="1" fillId="0" borderId="0" xfId="485" applyNumberFormat="1"/>
    <xf numFmtId="9" fontId="1" fillId="0" borderId="0" xfId="2" applyFont="1"/>
    <xf numFmtId="169" fontId="0" fillId="0" borderId="0" xfId="1" applyNumberFormat="1" applyFont="1"/>
    <xf numFmtId="170" fontId="5" fillId="0" borderId="0" xfId="0" applyNumberFormat="1" applyFont="1"/>
    <xf numFmtId="165" fontId="0" fillId="0" borderId="0" xfId="486" applyNumberFormat="1" applyFont="1"/>
    <xf numFmtId="171" fontId="0" fillId="0" borderId="0" xfId="486" applyNumberFormat="1" applyFont="1"/>
    <xf numFmtId="0" fontId="15" fillId="0" borderId="0" xfId="485" applyFont="1" applyAlignment="1">
      <alignment horizontal="right" wrapText="1"/>
    </xf>
    <xf numFmtId="164" fontId="1" fillId="0" borderId="0" xfId="485" applyNumberFormat="1"/>
    <xf numFmtId="169" fontId="5" fillId="0" borderId="9" xfId="0" applyNumberFormat="1" applyFont="1" applyBorder="1"/>
    <xf numFmtId="164" fontId="1" fillId="0" borderId="0" xfId="2" applyNumberFormat="1" applyFont="1"/>
    <xf numFmtId="0" fontId="12" fillId="11" borderId="8" xfId="0" applyFont="1" applyFill="1" applyBorder="1" applyAlignment="1">
      <alignment wrapText="1"/>
    </xf>
    <xf numFmtId="164" fontId="19" fillId="0" borderId="0" xfId="2" applyNumberFormat="1" applyFont="1"/>
    <xf numFmtId="168" fontId="1" fillId="0" borderId="0" xfId="1" applyNumberFormat="1" applyFont="1"/>
    <xf numFmtId="171" fontId="1" fillId="0" borderId="0" xfId="485" applyNumberFormat="1"/>
    <xf numFmtId="6" fontId="5" fillId="0" borderId="0" xfId="0" applyNumberFormat="1" applyFont="1" applyBorder="1"/>
    <xf numFmtId="0" fontId="5" fillId="0" borderId="0" xfId="0" applyFont="1" applyBorder="1"/>
    <xf numFmtId="169" fontId="5" fillId="0" borderId="0" xfId="0" applyNumberFormat="1" applyFont="1" applyBorder="1"/>
    <xf numFmtId="10" fontId="19" fillId="0" borderId="0" xfId="2" applyNumberFormat="1" applyFont="1"/>
    <xf numFmtId="0" fontId="12" fillId="11" borderId="10" xfId="0" applyFont="1" applyFill="1" applyBorder="1" applyAlignment="1">
      <alignment horizontal="center" wrapText="1"/>
    </xf>
    <xf numFmtId="0" fontId="5" fillId="10" borderId="1" xfId="0" applyFont="1" applyFill="1" applyBorder="1"/>
    <xf numFmtId="164" fontId="5" fillId="10" borderId="1" xfId="2" applyNumberFormat="1" applyFont="1" applyFill="1" applyBorder="1"/>
    <xf numFmtId="164" fontId="5" fillId="10" borderId="11" xfId="2" applyNumberFormat="1" applyFont="1" applyFill="1" applyBorder="1"/>
    <xf numFmtId="0" fontId="5" fillId="0" borderId="1" xfId="0" applyFont="1" applyFill="1" applyBorder="1"/>
    <xf numFmtId="164" fontId="5" fillId="0" borderId="1" xfId="2" applyNumberFormat="1" applyFont="1" applyFill="1" applyBorder="1"/>
    <xf numFmtId="164" fontId="5" fillId="0" borderId="11" xfId="2" applyNumberFormat="1" applyFont="1" applyFill="1" applyBorder="1"/>
    <xf numFmtId="164" fontId="8" fillId="0" borderId="1" xfId="2" applyNumberFormat="1" applyFont="1" applyFill="1" applyBorder="1"/>
    <xf numFmtId="43" fontId="5" fillId="10" borderId="1" xfId="1" applyFont="1" applyFill="1" applyBorder="1"/>
    <xf numFmtId="43" fontId="5" fillId="10" borderId="11" xfId="1" applyFont="1" applyFill="1" applyBorder="1"/>
    <xf numFmtId="0" fontId="5" fillId="0" borderId="1" xfId="0" applyFont="1" applyBorder="1"/>
    <xf numFmtId="164" fontId="5" fillId="0" borderId="1" xfId="2" applyNumberFormat="1" applyFont="1" applyBorder="1"/>
    <xf numFmtId="164" fontId="5" fillId="0" borderId="11" xfId="2" applyNumberFormat="1" applyFont="1" applyBorder="1"/>
    <xf numFmtId="169" fontId="5" fillId="0" borderId="1" xfId="0" applyNumberFormat="1" applyFont="1" applyBorder="1"/>
    <xf numFmtId="6" fontId="5" fillId="0" borderId="1" xfId="0" applyNumberFormat="1" applyFont="1" applyBorder="1"/>
    <xf numFmtId="6" fontId="5" fillId="0" borderId="11" xfId="0" applyNumberFormat="1" applyFont="1" applyBorder="1"/>
    <xf numFmtId="8" fontId="5" fillId="10" borderId="1" xfId="0" applyNumberFormat="1" applyFont="1" applyFill="1" applyBorder="1"/>
    <xf numFmtId="8" fontId="5" fillId="10" borderId="11" xfId="0" applyNumberFormat="1" applyFont="1" applyFill="1" applyBorder="1"/>
    <xf numFmtId="9" fontId="5" fillId="10" borderId="1" xfId="0" applyNumberFormat="1" applyFont="1" applyFill="1" applyBorder="1"/>
    <xf numFmtId="9" fontId="5" fillId="10" borderId="11" xfId="0" applyNumberFormat="1" applyFont="1" applyFill="1" applyBorder="1"/>
    <xf numFmtId="0" fontId="5" fillId="13" borderId="1" xfId="0" applyFont="1" applyFill="1" applyBorder="1"/>
    <xf numFmtId="164" fontId="5" fillId="13" borderId="1" xfId="2" applyNumberFormat="1" applyFont="1" applyFill="1" applyBorder="1"/>
    <xf numFmtId="164" fontId="8" fillId="13" borderId="1" xfId="2" applyNumberFormat="1" applyFont="1" applyFill="1" applyBorder="1"/>
    <xf numFmtId="164" fontId="5" fillId="13" borderId="11" xfId="2" applyNumberFormat="1" applyFont="1" applyFill="1" applyBorder="1"/>
    <xf numFmtId="0" fontId="5" fillId="0" borderId="1" xfId="485" applyFont="1" applyBorder="1"/>
    <xf numFmtId="9" fontId="5" fillId="0" borderId="1" xfId="2" applyFont="1" applyBorder="1"/>
    <xf numFmtId="0" fontId="20" fillId="0" borderId="1" xfId="485" applyFont="1" applyBorder="1"/>
    <xf numFmtId="43" fontId="5" fillId="0" borderId="1" xfId="1" applyFont="1" applyBorder="1"/>
    <xf numFmtId="43" fontId="20" fillId="0" borderId="1" xfId="1" applyFont="1" applyBorder="1"/>
    <xf numFmtId="169" fontId="5" fillId="0" borderId="1" xfId="485" applyNumberFormat="1" applyFont="1" applyBorder="1"/>
    <xf numFmtId="173" fontId="5" fillId="10" borderId="1" xfId="0" applyNumberFormat="1" applyFont="1" applyFill="1" applyBorder="1"/>
    <xf numFmtId="173" fontId="5" fillId="10" borderId="11" xfId="0" applyNumberFormat="1" applyFont="1" applyFill="1" applyBorder="1"/>
    <xf numFmtId="0" fontId="5" fillId="13" borderId="1" xfId="485" applyFont="1" applyFill="1" applyBorder="1"/>
    <xf numFmtId="0" fontId="20" fillId="13" borderId="1" xfId="485" applyFont="1" applyFill="1" applyBorder="1"/>
    <xf numFmtId="43" fontId="5" fillId="13" borderId="1" xfId="1" applyFont="1" applyFill="1" applyBorder="1"/>
    <xf numFmtId="170" fontId="5" fillId="13" borderId="1" xfId="1" applyNumberFormat="1" applyFont="1" applyFill="1" applyBorder="1"/>
    <xf numFmtId="169" fontId="5" fillId="13" borderId="1" xfId="1" applyNumberFormat="1" applyFont="1" applyFill="1" applyBorder="1"/>
    <xf numFmtId="43" fontId="20" fillId="13" borderId="1" xfId="1" applyFont="1" applyFill="1" applyBorder="1"/>
    <xf numFmtId="172" fontId="20" fillId="13" borderId="1" xfId="485" applyNumberFormat="1" applyFont="1" applyFill="1" applyBorder="1"/>
    <xf numFmtId="9" fontId="5" fillId="13" borderId="1" xfId="2" applyFont="1" applyFill="1" applyBorder="1"/>
    <xf numFmtId="169" fontId="20" fillId="0" borderId="1" xfId="1" applyNumberFormat="1" applyFont="1" applyBorder="1"/>
    <xf numFmtId="8" fontId="5" fillId="0" borderId="9" xfId="0" applyNumberFormat="1" applyFont="1" applyBorder="1"/>
    <xf numFmtId="8" fontId="20" fillId="13" borderId="1" xfId="485" applyNumberFormat="1" applyFont="1" applyFill="1" applyBorder="1"/>
    <xf numFmtId="167" fontId="5" fillId="10" borderId="1" xfId="0" applyNumberFormat="1" applyFont="1" applyFill="1" applyBorder="1"/>
    <xf numFmtId="167" fontId="5" fillId="10" borderId="11" xfId="0" applyNumberFormat="1" applyFont="1" applyFill="1" applyBorder="1"/>
    <xf numFmtId="0" fontId="5" fillId="0" borderId="1" xfId="485" applyFont="1" applyFill="1" applyBorder="1"/>
    <xf numFmtId="9" fontId="5" fillId="0" borderId="1" xfId="2" applyFont="1" applyFill="1" applyBorder="1"/>
    <xf numFmtId="169" fontId="5" fillId="0" borderId="1" xfId="485" applyNumberFormat="1" applyFont="1" applyFill="1" applyBorder="1"/>
    <xf numFmtId="169" fontId="20" fillId="13" borderId="1" xfId="1" applyNumberFormat="1" applyFont="1" applyFill="1" applyBorder="1"/>
    <xf numFmtId="43" fontId="1" fillId="0" borderId="0" xfId="485" applyNumberFormat="1"/>
    <xf numFmtId="167" fontId="20" fillId="0" borderId="1" xfId="1" applyNumberFormat="1" applyFont="1" applyBorder="1"/>
    <xf numFmtId="167" fontId="5" fillId="13" borderId="1" xfId="1" applyNumberFormat="1" applyFont="1" applyFill="1" applyBorder="1"/>
    <xf numFmtId="167" fontId="20" fillId="13" borderId="1" xfId="1" applyNumberFormat="1" applyFont="1" applyFill="1" applyBorder="1"/>
    <xf numFmtId="167" fontId="5" fillId="0" borderId="1" xfId="485" applyNumberFormat="1" applyFont="1" applyBorder="1"/>
    <xf numFmtId="167" fontId="20" fillId="13" borderId="1" xfId="485" applyNumberFormat="1" applyFont="1" applyFill="1" applyBorder="1"/>
    <xf numFmtId="167" fontId="5" fillId="0" borderId="1" xfId="1" applyNumberFormat="1" applyFont="1" applyBorder="1"/>
    <xf numFmtId="175" fontId="20" fillId="0" borderId="1" xfId="1" applyNumberFormat="1" applyFont="1" applyBorder="1"/>
    <xf numFmtId="175" fontId="5" fillId="13" borderId="1" xfId="485" applyNumberFormat="1" applyFont="1" applyFill="1" applyBorder="1"/>
  </cellXfs>
  <cellStyles count="808">
    <cellStyle name="Comma" xfId="1" builtinId="3"/>
    <cellStyle name="Comma 2" xfId="48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Normal" xfId="0" builtinId="0"/>
    <cellStyle name="Normal 2" xfId="485"/>
    <cellStyle name="Percent" xfId="2" builtinId="5"/>
    <cellStyle name="Percent 2" xfId="48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3" formatCode="0%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0.0%"/>
      <alignment horizontal="right" vertical="center" textRotation="0" wrapText="0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none"/>
      </font>
      <fill>
        <patternFill patternType="solid">
          <fgColor indexed="64"/>
          <bgColor rgb="FF0000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1E385B"/>
        </patternFill>
      </fill>
    </dxf>
  </dxfs>
  <tableStyles count="0" defaultTableStyle="TableStyleMedium9" defaultPivotStyle="PivotStyleMedium4"/>
  <colors>
    <mruColors>
      <color rgb="FF1E385B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Trends for </a:t>
            </a:r>
          </a:p>
          <a:p>
            <a:pPr>
              <a:defRPr/>
            </a:pPr>
            <a:r>
              <a:rPr lang="en-US"/>
              <a:t>Oracle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72956553019705"/>
          <c:y val="0.162051090596434"/>
          <c:w val="0.919094796034944"/>
          <c:h val="0.711416644040185"/>
        </c:manualLayout>
      </c:layout>
      <c:lineChart>
        <c:grouping val="standard"/>
        <c:varyColors val="0"/>
        <c:ser>
          <c:idx val="1"/>
          <c:order val="0"/>
          <c:tx>
            <c:strRef>
              <c:f>'ROIC-peers'!$C$5</c:f>
              <c:strCache>
                <c:ptCount val="1"/>
                <c:pt idx="0">
                  <c:v>CSCO</c:v>
                </c:pt>
              </c:strCache>
            </c:strRef>
          </c:tx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'ROIC-peers'!$L$5:$V$5</c:f>
              <c:numCache>
                <c:formatCode>0%</c:formatCode>
                <c:ptCount val="11"/>
                <c:pt idx="0">
                  <c:v>0.1533</c:v>
                </c:pt>
                <c:pt idx="1">
                  <c:v>0.1719</c:v>
                </c:pt>
                <c:pt idx="2">
                  <c:v>0.1807</c:v>
                </c:pt>
                <c:pt idx="3">
                  <c:v>0.1513</c:v>
                </c:pt>
                <c:pt idx="4">
                  <c:v>0.1693</c:v>
                </c:pt>
                <c:pt idx="5">
                  <c:v>0.1535</c:v>
                </c:pt>
                <c:pt idx="6">
                  <c:v>0.1766</c:v>
                </c:pt>
                <c:pt idx="7">
                  <c:v>0.1663</c:v>
                </c:pt>
                <c:pt idx="8">
                  <c:v>0.1434</c:v>
                </c:pt>
                <c:pt idx="9">
                  <c:v>0.1594</c:v>
                </c:pt>
                <c:pt idx="10">
                  <c:v>0.1543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'ROIC-peers'!$C$6</c:f>
              <c:strCache>
                <c:ptCount val="1"/>
                <c:pt idx="0">
                  <c:v>EMC</c:v>
                </c:pt>
              </c:strCache>
            </c:strRef>
          </c:tx>
          <c:marker>
            <c:symbol val="square"/>
            <c:size val="5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'ROIC-peers'!$L$6:$V$6</c:f>
              <c:numCache>
                <c:formatCode>0%</c:formatCode>
                <c:ptCount val="11"/>
                <c:pt idx="0">
                  <c:v>0.1286</c:v>
                </c:pt>
                <c:pt idx="1">
                  <c:v>0.1099</c:v>
                </c:pt>
                <c:pt idx="2">
                  <c:v>0.1171</c:v>
                </c:pt>
                <c:pt idx="3">
                  <c:v>0.1234</c:v>
                </c:pt>
                <c:pt idx="4">
                  <c:v>0.1035</c:v>
                </c:pt>
                <c:pt idx="5">
                  <c:v>0.1238</c:v>
                </c:pt>
                <c:pt idx="6">
                  <c:v>0.1421</c:v>
                </c:pt>
                <c:pt idx="7">
                  <c:v>0.1553</c:v>
                </c:pt>
                <c:pt idx="8">
                  <c:v>0.1608</c:v>
                </c:pt>
                <c:pt idx="9">
                  <c:v>0.1469</c:v>
                </c:pt>
                <c:pt idx="10">
                  <c:v>0.1207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'ROIC-peers'!$C$7</c:f>
              <c:strCache>
                <c:ptCount val="1"/>
                <c:pt idx="0">
                  <c:v>HPQ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'ROIC-peers'!$L$7:$V$7</c:f>
              <c:numCache>
                <c:formatCode>0%</c:formatCode>
                <c:ptCount val="11"/>
                <c:pt idx="0">
                  <c:v>0.152</c:v>
                </c:pt>
                <c:pt idx="1">
                  <c:v>0.1868</c:v>
                </c:pt>
                <c:pt idx="2">
                  <c:v>0.1784</c:v>
                </c:pt>
                <c:pt idx="3">
                  <c:v>0.1382</c:v>
                </c:pt>
                <c:pt idx="4">
                  <c:v>0.1479</c:v>
                </c:pt>
                <c:pt idx="5">
                  <c:v>0.1153</c:v>
                </c:pt>
                <c:pt idx="6">
                  <c:v>0.0925</c:v>
                </c:pt>
                <c:pt idx="7">
                  <c:v>0.0893</c:v>
                </c:pt>
                <c:pt idx="8">
                  <c:v>0.0975</c:v>
                </c:pt>
                <c:pt idx="9">
                  <c:v>0.0922</c:v>
                </c:pt>
                <c:pt idx="10">
                  <c:v>0.0922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'ROIC-peers'!$C$8</c:f>
              <c:strCache>
                <c:ptCount val="1"/>
                <c:pt idx="0">
                  <c:v>IBM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'ROIC-peers'!$L$8:$V$8</c:f>
              <c:numCache>
                <c:formatCode>0%</c:formatCode>
                <c:ptCount val="11"/>
                <c:pt idx="0">
                  <c:v>0.0932</c:v>
                </c:pt>
                <c:pt idx="1">
                  <c:v>0.1239</c:v>
                </c:pt>
                <c:pt idx="2">
                  <c:v>0.1312</c:v>
                </c:pt>
                <c:pt idx="3">
                  <c:v>0.1364</c:v>
                </c:pt>
                <c:pt idx="4">
                  <c:v>0.1471</c:v>
                </c:pt>
                <c:pt idx="5">
                  <c:v>0.1542</c:v>
                </c:pt>
                <c:pt idx="6">
                  <c:v>0.1608</c:v>
                </c:pt>
                <c:pt idx="7">
                  <c:v>0.1599</c:v>
                </c:pt>
                <c:pt idx="8">
                  <c:v>0.149</c:v>
                </c:pt>
                <c:pt idx="9">
                  <c:v>0.1293</c:v>
                </c:pt>
                <c:pt idx="10">
                  <c:v>0.1065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'ROIC-peers'!$C$9</c:f>
              <c:strCache>
                <c:ptCount val="1"/>
                <c:pt idx="0">
                  <c:v>INTC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'ROIC-peers'!$L$9:$V$9</c:f>
              <c:numCache>
                <c:formatCode>0%</c:formatCode>
                <c:ptCount val="11"/>
                <c:pt idx="0">
                  <c:v>0.2896</c:v>
                </c:pt>
                <c:pt idx="1">
                  <c:v>0.1428</c:v>
                </c:pt>
                <c:pt idx="2">
                  <c:v>0.1947</c:v>
                </c:pt>
                <c:pt idx="3">
                  <c:v>0.1962</c:v>
                </c:pt>
                <c:pt idx="4">
                  <c:v>0.1819</c:v>
                </c:pt>
                <c:pt idx="5">
                  <c:v>0.3294</c:v>
                </c:pt>
                <c:pt idx="6">
                  <c:v>0.2786</c:v>
                </c:pt>
                <c:pt idx="7">
                  <c:v>0.1994</c:v>
                </c:pt>
                <c:pt idx="8">
                  <c:v>0.1655</c:v>
                </c:pt>
                <c:pt idx="9">
                  <c:v>0.1964</c:v>
                </c:pt>
                <c:pt idx="10">
                  <c:v>0.1473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'ROIC-peers'!$C$10</c:f>
              <c:strCache>
                <c:ptCount val="1"/>
                <c:pt idx="0">
                  <c:v>MSFT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'ROIC-peers'!$L$10:$V$10</c:f>
              <c:numCache>
                <c:formatCode>0%</c:formatCode>
                <c:ptCount val="11"/>
                <c:pt idx="0">
                  <c:v>1.5936</c:v>
                </c:pt>
                <c:pt idx="1">
                  <c:v>1.4238</c:v>
                </c:pt>
                <c:pt idx="2">
                  <c:v>1.0057</c:v>
                </c:pt>
                <c:pt idx="3">
                  <c:v>0.6702</c:v>
                </c:pt>
                <c:pt idx="4">
                  <c:v>0.7026</c:v>
                </c:pt>
                <c:pt idx="5">
                  <c:v>0.8317</c:v>
                </c:pt>
                <c:pt idx="6">
                  <c:v>0.7153</c:v>
                </c:pt>
                <c:pt idx="7">
                  <c:v>0.6309</c:v>
                </c:pt>
                <c:pt idx="8">
                  <c:v>0.5638</c:v>
                </c:pt>
                <c:pt idx="9">
                  <c:v>0.4</c:v>
                </c:pt>
                <c:pt idx="10">
                  <c:v>0.3201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'ROIC-peers'!$C$11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'ROIC-peers'!$L$11:$V$11</c:f>
              <c:numCache>
                <c:formatCode>0%</c:formatCode>
                <c:ptCount val="11"/>
                <c:pt idx="0">
                  <c:v>0.025</c:v>
                </c:pt>
                <c:pt idx="1">
                  <c:v>0.0453</c:v>
                </c:pt>
                <c:pt idx="2">
                  <c:v>0.1008</c:v>
                </c:pt>
                <c:pt idx="3">
                  <c:v>0.1119</c:v>
                </c:pt>
                <c:pt idx="4">
                  <c:v>0.1171</c:v>
                </c:pt>
                <c:pt idx="5">
                  <c:v>0.1097</c:v>
                </c:pt>
                <c:pt idx="6">
                  <c:v>0.1258</c:v>
                </c:pt>
                <c:pt idx="7">
                  <c:v>0.1262</c:v>
                </c:pt>
                <c:pt idx="8">
                  <c:v>0.1256</c:v>
                </c:pt>
                <c:pt idx="9">
                  <c:v>0.1188</c:v>
                </c:pt>
                <c:pt idx="10">
                  <c:v>0.1021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'ROIC-peers'!$C$4</c:f>
              <c:strCache>
                <c:ptCount val="1"/>
                <c:pt idx="0">
                  <c:v>ORCL</c:v>
                </c:pt>
              </c:strCache>
            </c:strRef>
          </c:tx>
          <c:spPr>
            <a:ln w="889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'ROIC-peers'!$L$4:$V$4</c:f>
              <c:numCache>
                <c:formatCode>0%</c:formatCode>
                <c:ptCount val="11"/>
                <c:pt idx="0">
                  <c:v>0.2427</c:v>
                </c:pt>
                <c:pt idx="1">
                  <c:v>0.2433</c:v>
                </c:pt>
                <c:pt idx="2">
                  <c:v>0.2691</c:v>
                </c:pt>
                <c:pt idx="3">
                  <c:v>0.2206</c:v>
                </c:pt>
                <c:pt idx="4">
                  <c:v>0.2461</c:v>
                </c:pt>
                <c:pt idx="5">
                  <c:v>0.2977</c:v>
                </c:pt>
                <c:pt idx="6">
                  <c:v>0.3227</c:v>
                </c:pt>
                <c:pt idx="7">
                  <c:v>0.3094</c:v>
                </c:pt>
                <c:pt idx="8">
                  <c:v>0.3075</c:v>
                </c:pt>
                <c:pt idx="9">
                  <c:v>0.2492</c:v>
                </c:pt>
                <c:pt idx="10">
                  <c:v>0.2314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6404008"/>
        <c:axId val="-2006964856"/>
      </c:lineChart>
      <c:catAx>
        <c:axId val="-20064040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2006964856"/>
        <c:crosses val="autoZero"/>
        <c:auto val="1"/>
        <c:lblAlgn val="ctr"/>
        <c:lblOffset val="100"/>
        <c:noMultiLvlLbl val="0"/>
      </c:catAx>
      <c:valAx>
        <c:axId val="-20069648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20064040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</a:t>
            </a:r>
            <a:r>
              <a:rPr lang="en-US" baseline="0"/>
              <a:t> Is Key To Valuation Over Time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73755836508752"/>
          <c:y val="0.150537634408602"/>
          <c:w val="0.788448581220434"/>
          <c:h val="0.587387350774702"/>
        </c:manualLayout>
      </c:layout>
      <c:lineChart>
        <c:grouping val="standard"/>
        <c:varyColors val="0"/>
        <c:ser>
          <c:idx val="1"/>
          <c:order val="1"/>
          <c:tx>
            <c:strRef>
              <c:f>'ROIC-peers'!$B$16:$C$16</c:f>
              <c:strCache>
                <c:ptCount val="1"/>
                <c:pt idx="0">
                  <c:v>Enterprise Value/Invested Capital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'ROIC-peers'!$G$14:$V$14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Current</c:v>
                </c:pt>
              </c:strCache>
            </c:strRef>
          </c:cat>
          <c:val>
            <c:numRef>
              <c:f>'ROIC-peers'!$G$16:$V$16</c:f>
              <c:numCache>
                <c:formatCode>_(* #,##0.0_);_(* \(#,##0.0\);_(* "-"??_);_(@_)</c:formatCode>
                <c:ptCount val="16"/>
                <c:pt idx="0">
                  <c:v>31.64</c:v>
                </c:pt>
                <c:pt idx="1">
                  <c:v>38.03</c:v>
                </c:pt>
                <c:pt idx="2">
                  <c:v>88.37</c:v>
                </c:pt>
                <c:pt idx="3">
                  <c:v>97.98</c:v>
                </c:pt>
                <c:pt idx="4">
                  <c:v>6.02</c:v>
                </c:pt>
                <c:pt idx="5">
                  <c:v>4.79</c:v>
                </c:pt>
                <c:pt idx="6">
                  <c:v>5.1</c:v>
                </c:pt>
                <c:pt idx="7">
                  <c:v>4.41</c:v>
                </c:pt>
                <c:pt idx="8">
                  <c:v>3.58</c:v>
                </c:pt>
                <c:pt idx="9">
                  <c:v>3.62</c:v>
                </c:pt>
                <c:pt idx="10">
                  <c:v>5.34</c:v>
                </c:pt>
                <c:pt idx="11">
                  <c:v>3.39</c:v>
                </c:pt>
                <c:pt idx="12">
                  <c:v>4.01</c:v>
                </c:pt>
                <c:pt idx="13">
                  <c:v>4.59</c:v>
                </c:pt>
                <c:pt idx="14">
                  <c:v>4.07</c:v>
                </c:pt>
                <c:pt idx="15">
                  <c:v>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6193176"/>
        <c:axId val="-2006738664"/>
      </c:lineChart>
      <c:lineChart>
        <c:grouping val="standard"/>
        <c:varyColors val="0"/>
        <c:ser>
          <c:idx val="0"/>
          <c:order val="0"/>
          <c:tx>
            <c:strRef>
              <c:f>'ROIC-peers'!$B$17:$C$17</c:f>
              <c:strCache>
                <c:ptCount val="1"/>
                <c:pt idx="0">
                  <c:v>ROIC (Return On Invested Capital)</c:v>
                </c:pt>
              </c:strCache>
            </c:strRef>
          </c:tx>
          <c:spPr>
            <a:ln w="57150">
              <a:solidFill>
                <a:srgbClr val="1E385B"/>
              </a:solidFill>
              <a:prstDash val="sysDash"/>
            </a:ln>
          </c:spPr>
          <c:marker>
            <c:symbol val="none"/>
          </c:marker>
          <c:cat>
            <c:strRef>
              <c:f>'ROIC-peers'!$G$14:$V$14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Current</c:v>
                </c:pt>
              </c:strCache>
            </c:strRef>
          </c:cat>
          <c:val>
            <c:numRef>
              <c:f>'ROIC-peers'!$G$17:$V$17</c:f>
              <c:numCache>
                <c:formatCode>0%</c:formatCode>
                <c:ptCount val="16"/>
                <c:pt idx="0">
                  <c:v>1.485</c:v>
                </c:pt>
                <c:pt idx="1">
                  <c:v>1.103</c:v>
                </c:pt>
                <c:pt idx="2">
                  <c:v>2.401</c:v>
                </c:pt>
                <c:pt idx="3">
                  <c:v>3.881</c:v>
                </c:pt>
                <c:pt idx="4">
                  <c:v>0.481</c:v>
                </c:pt>
                <c:pt idx="5">
                  <c:v>0.243</c:v>
                </c:pt>
                <c:pt idx="6">
                  <c:v>0.243</c:v>
                </c:pt>
                <c:pt idx="7">
                  <c:v>0.269</c:v>
                </c:pt>
                <c:pt idx="8">
                  <c:v>0.221</c:v>
                </c:pt>
                <c:pt idx="9">
                  <c:v>0.246</c:v>
                </c:pt>
                <c:pt idx="10">
                  <c:v>0.298</c:v>
                </c:pt>
                <c:pt idx="11">
                  <c:v>0.323</c:v>
                </c:pt>
                <c:pt idx="12">
                  <c:v>0.309</c:v>
                </c:pt>
                <c:pt idx="13">
                  <c:v>0.308</c:v>
                </c:pt>
                <c:pt idx="14">
                  <c:v>0.249</c:v>
                </c:pt>
                <c:pt idx="15">
                  <c:v>0.231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6393112"/>
        <c:axId val="-2005975768"/>
      </c:lineChart>
      <c:catAx>
        <c:axId val="-200619317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06738664"/>
        <c:crosses val="autoZero"/>
        <c:auto val="1"/>
        <c:lblAlgn val="ctr"/>
        <c:lblOffset val="100"/>
        <c:noMultiLvlLbl val="0"/>
      </c:catAx>
      <c:valAx>
        <c:axId val="-2006738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/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-2006193176"/>
        <c:crosses val="autoZero"/>
        <c:crossBetween val="between"/>
      </c:valAx>
      <c:valAx>
        <c:axId val="-20059757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-2006393112"/>
        <c:crosses val="max"/>
        <c:crossBetween val="between"/>
      </c:valAx>
      <c:catAx>
        <c:axId val="-200639311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0597576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EPS Do Not Affect</a:t>
            </a:r>
            <a:r>
              <a:rPr lang="en-US" baseline="0"/>
              <a:t> Valuation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73755836508752"/>
          <c:y val="0.150537634408602"/>
          <c:w val="0.788448581220434"/>
          <c:h val="0.587387350774702"/>
        </c:manualLayout>
      </c:layout>
      <c:lineChart>
        <c:grouping val="standard"/>
        <c:varyColors val="0"/>
        <c:ser>
          <c:idx val="1"/>
          <c:order val="1"/>
          <c:tx>
            <c:strRef>
              <c:f>'ROIC-peers'!$B$16:$C$16</c:f>
              <c:strCache>
                <c:ptCount val="1"/>
                <c:pt idx="0">
                  <c:v>Enterprise Value/Invested Capital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'ROIC-peers'!$G$14:$V$14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Current</c:v>
                </c:pt>
              </c:strCache>
            </c:strRef>
          </c:cat>
          <c:val>
            <c:numRef>
              <c:f>'ROIC-peers'!$G$16:$V$16</c:f>
              <c:numCache>
                <c:formatCode>_(* #,##0.0_);_(* \(#,##0.0\);_(* "-"??_);_(@_)</c:formatCode>
                <c:ptCount val="16"/>
                <c:pt idx="0">
                  <c:v>31.64</c:v>
                </c:pt>
                <c:pt idx="1">
                  <c:v>38.03</c:v>
                </c:pt>
                <c:pt idx="2">
                  <c:v>88.37</c:v>
                </c:pt>
                <c:pt idx="3">
                  <c:v>97.98</c:v>
                </c:pt>
                <c:pt idx="4">
                  <c:v>6.02</c:v>
                </c:pt>
                <c:pt idx="5">
                  <c:v>4.79</c:v>
                </c:pt>
                <c:pt idx="6">
                  <c:v>5.1</c:v>
                </c:pt>
                <c:pt idx="7">
                  <c:v>4.41</c:v>
                </c:pt>
                <c:pt idx="8">
                  <c:v>3.58</c:v>
                </c:pt>
                <c:pt idx="9">
                  <c:v>3.62</c:v>
                </c:pt>
                <c:pt idx="10">
                  <c:v>5.34</c:v>
                </c:pt>
                <c:pt idx="11">
                  <c:v>3.39</c:v>
                </c:pt>
                <c:pt idx="12">
                  <c:v>4.01</c:v>
                </c:pt>
                <c:pt idx="13">
                  <c:v>4.59</c:v>
                </c:pt>
                <c:pt idx="14">
                  <c:v>4.07</c:v>
                </c:pt>
                <c:pt idx="15">
                  <c:v>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5955880"/>
        <c:axId val="-2005952904"/>
      </c:lineChart>
      <c:lineChart>
        <c:grouping val="standard"/>
        <c:varyColors val="0"/>
        <c:ser>
          <c:idx val="0"/>
          <c:order val="0"/>
          <c:tx>
            <c:strRef>
              <c:f>'ROIC-peers'!$B$18:$C$18</c:f>
              <c:strCache>
                <c:ptCount val="1"/>
                <c:pt idx="0">
                  <c:v>Diluted GAAP EPS</c:v>
                </c:pt>
              </c:strCache>
            </c:strRef>
          </c:tx>
          <c:spPr>
            <a:ln w="57150">
              <a:solidFill>
                <a:srgbClr val="1E385B"/>
              </a:solidFill>
              <a:prstDash val="sysDash"/>
            </a:ln>
          </c:spPr>
          <c:marker>
            <c:symbol val="none"/>
          </c:marker>
          <c:cat>
            <c:strRef>
              <c:f>'ROIC-peers'!$G$14:$V$14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Current</c:v>
                </c:pt>
              </c:strCache>
            </c:strRef>
          </c:cat>
          <c:val>
            <c:numRef>
              <c:f>'ROIC-peers'!$G$18:$V$18</c:f>
              <c:numCache>
                <c:formatCode>"$"#,##0.00_);[Red]\("$"#,##0.00\)</c:formatCode>
                <c:ptCount val="16"/>
                <c:pt idx="0">
                  <c:v>0.44</c:v>
                </c:pt>
                <c:pt idx="1">
                  <c:v>0.39</c:v>
                </c:pt>
                <c:pt idx="2">
                  <c:v>0.43</c:v>
                </c:pt>
                <c:pt idx="3">
                  <c:v>0.5</c:v>
                </c:pt>
                <c:pt idx="4">
                  <c:v>0.55</c:v>
                </c:pt>
                <c:pt idx="5">
                  <c:v>0.64</c:v>
                </c:pt>
                <c:pt idx="6">
                  <c:v>0.81</c:v>
                </c:pt>
                <c:pt idx="7">
                  <c:v>1.06</c:v>
                </c:pt>
                <c:pt idx="8">
                  <c:v>1.09</c:v>
                </c:pt>
                <c:pt idx="9">
                  <c:v>1.21</c:v>
                </c:pt>
                <c:pt idx="10">
                  <c:v>1.67</c:v>
                </c:pt>
                <c:pt idx="11">
                  <c:v>1.96</c:v>
                </c:pt>
                <c:pt idx="12">
                  <c:v>2.26</c:v>
                </c:pt>
                <c:pt idx="13">
                  <c:v>2.38</c:v>
                </c:pt>
                <c:pt idx="14">
                  <c:v>2.21</c:v>
                </c:pt>
                <c:pt idx="15">
                  <c:v>2.08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6287176"/>
        <c:axId val="-2005947384"/>
      </c:lineChart>
      <c:catAx>
        <c:axId val="-200595588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05952904"/>
        <c:crosses val="autoZero"/>
        <c:auto val="1"/>
        <c:lblAlgn val="ctr"/>
        <c:lblOffset val="100"/>
        <c:noMultiLvlLbl val="0"/>
      </c:catAx>
      <c:valAx>
        <c:axId val="-2005952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/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-2005955880"/>
        <c:crosses val="autoZero"/>
        <c:crossBetween val="between"/>
      </c:valAx>
      <c:valAx>
        <c:axId val="-20059473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EPS</a:t>
                </a:r>
              </a:p>
            </c:rich>
          </c:tx>
          <c:layout/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-2006287176"/>
        <c:crosses val="max"/>
        <c:crossBetween val="between"/>
      </c:valAx>
      <c:catAx>
        <c:axId val="-2006287176"/>
        <c:scaling>
          <c:orientation val="minMax"/>
        </c:scaling>
        <c:delete val="1"/>
        <c:axPos val="b"/>
        <c:majorTickMark val="out"/>
        <c:minorTickMark val="none"/>
        <c:tickLblPos val="nextTo"/>
        <c:crossAx val="-200594738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NOPAT Margin Trends for</a:t>
            </a:r>
          </a:p>
          <a:p>
            <a:pPr>
              <a:defRPr/>
            </a:pPr>
            <a:r>
              <a:rPr lang="en-US"/>
              <a:t> Oracle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2956483250245"/>
          <c:w val="0.919094796034944"/>
          <c:h val="0.65941317616363"/>
        </c:manualLayout>
      </c:layout>
      <c:lineChart>
        <c:grouping val="standard"/>
        <c:varyColors val="0"/>
        <c:ser>
          <c:idx val="1"/>
          <c:order val="0"/>
          <c:tx>
            <c:strRef>
              <c:f>'NOPAT Margin-peers'!$C$5</c:f>
              <c:strCache>
                <c:ptCount val="1"/>
                <c:pt idx="0">
                  <c:v>CSCO</c:v>
                </c:pt>
              </c:strCache>
            </c:strRef>
          </c:tx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Margin-peers'!$L$5:$V$5</c:f>
              <c:numCache>
                <c:formatCode>0%</c:formatCode>
                <c:ptCount val="11"/>
                <c:pt idx="0">
                  <c:v>0.1826</c:v>
                </c:pt>
                <c:pt idx="1">
                  <c:v>0.1883</c:v>
                </c:pt>
                <c:pt idx="2">
                  <c:v>0.1837</c:v>
                </c:pt>
                <c:pt idx="3">
                  <c:v>0.1703</c:v>
                </c:pt>
                <c:pt idx="4">
                  <c:v>0.1859</c:v>
                </c:pt>
                <c:pt idx="5">
                  <c:v>0.1678</c:v>
                </c:pt>
                <c:pt idx="6">
                  <c:v>0.1834</c:v>
                </c:pt>
                <c:pt idx="7">
                  <c:v>0.1859</c:v>
                </c:pt>
                <c:pt idx="8">
                  <c:v>0.1729</c:v>
                </c:pt>
                <c:pt idx="9">
                  <c:v>0.1847</c:v>
                </c:pt>
                <c:pt idx="10">
                  <c:v>0.1922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'NOPAT Margin-peers'!$C$6</c:f>
              <c:strCache>
                <c:ptCount val="1"/>
                <c:pt idx="0">
                  <c:v>EMC</c:v>
                </c:pt>
              </c:strCache>
            </c:strRef>
          </c:tx>
          <c:marker>
            <c:symbol val="square"/>
            <c:size val="5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Margin-peers'!$L$6:$V$6</c:f>
              <c:numCache>
                <c:formatCode>0%</c:formatCode>
                <c:ptCount val="11"/>
                <c:pt idx="0">
                  <c:v>0.1025</c:v>
                </c:pt>
                <c:pt idx="1">
                  <c:v>0.0968</c:v>
                </c:pt>
                <c:pt idx="2">
                  <c:v>0.1072</c:v>
                </c:pt>
                <c:pt idx="3">
                  <c:v>0.1046</c:v>
                </c:pt>
                <c:pt idx="4">
                  <c:v>0.0965</c:v>
                </c:pt>
                <c:pt idx="5">
                  <c:v>0.1239</c:v>
                </c:pt>
                <c:pt idx="6">
                  <c:v>0.1366</c:v>
                </c:pt>
                <c:pt idx="7">
                  <c:v>0.1475</c:v>
                </c:pt>
                <c:pt idx="8">
                  <c:v>0.1505</c:v>
                </c:pt>
                <c:pt idx="9">
                  <c:v>0.1386</c:v>
                </c:pt>
                <c:pt idx="10">
                  <c:v>0.1228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'NOPAT Margin-peers'!$C$7</c:f>
              <c:strCache>
                <c:ptCount val="1"/>
                <c:pt idx="0">
                  <c:v>HPQ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Margin-peers'!$L$7:$V$7</c:f>
              <c:numCache>
                <c:formatCode>0%</c:formatCode>
                <c:ptCount val="11"/>
                <c:pt idx="0">
                  <c:v>0.0619</c:v>
                </c:pt>
                <c:pt idx="1">
                  <c:v>0.0708</c:v>
                </c:pt>
                <c:pt idx="2">
                  <c:v>0.0759</c:v>
                </c:pt>
                <c:pt idx="3">
                  <c:v>0.0816</c:v>
                </c:pt>
                <c:pt idx="4">
                  <c:v>0.0865</c:v>
                </c:pt>
                <c:pt idx="5">
                  <c:v>0.0721</c:v>
                </c:pt>
                <c:pt idx="6">
                  <c:v>0.0634</c:v>
                </c:pt>
                <c:pt idx="7">
                  <c:v>0.0588</c:v>
                </c:pt>
                <c:pt idx="8">
                  <c:v>0.0616</c:v>
                </c:pt>
                <c:pt idx="9">
                  <c:v>0.0627</c:v>
                </c:pt>
                <c:pt idx="10">
                  <c:v>0.0627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'NOPAT Margin-peers'!$C$8</c:f>
              <c:strCache>
                <c:ptCount val="1"/>
                <c:pt idx="0">
                  <c:v>IBM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Margin-peers'!$L$8:$V$8</c:f>
              <c:numCache>
                <c:formatCode>0%</c:formatCode>
                <c:ptCount val="11"/>
                <c:pt idx="0">
                  <c:v>0.0793</c:v>
                </c:pt>
                <c:pt idx="1">
                  <c:v>0.1051</c:v>
                </c:pt>
                <c:pt idx="2">
                  <c:v>0.1053</c:v>
                </c:pt>
                <c:pt idx="3">
                  <c:v>0.1181</c:v>
                </c:pt>
                <c:pt idx="4">
                  <c:v>0.1427</c:v>
                </c:pt>
                <c:pt idx="5">
                  <c:v>0.1447</c:v>
                </c:pt>
                <c:pt idx="6">
                  <c:v>0.152</c:v>
                </c:pt>
                <c:pt idx="7">
                  <c:v>0.1637</c:v>
                </c:pt>
                <c:pt idx="8">
                  <c:v>0.1667</c:v>
                </c:pt>
                <c:pt idx="9">
                  <c:v>0.1572</c:v>
                </c:pt>
                <c:pt idx="10">
                  <c:v>0.1509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'NOPAT Margin-peers'!$C$9</c:f>
              <c:strCache>
                <c:ptCount val="1"/>
                <c:pt idx="0">
                  <c:v>INTC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Margin-peers'!$L$9:$V$9</c:f>
              <c:numCache>
                <c:formatCode>0%</c:formatCode>
                <c:ptCount val="11"/>
                <c:pt idx="0">
                  <c:v>0.2102</c:v>
                </c:pt>
                <c:pt idx="1">
                  <c:v>0.1242</c:v>
                </c:pt>
                <c:pt idx="2">
                  <c:v>0.1684</c:v>
                </c:pt>
                <c:pt idx="3">
                  <c:v>0.1822</c:v>
                </c:pt>
                <c:pt idx="4">
                  <c:v>0.1835</c:v>
                </c:pt>
                <c:pt idx="5">
                  <c:v>0.2658</c:v>
                </c:pt>
                <c:pt idx="6">
                  <c:v>0.2415</c:v>
                </c:pt>
                <c:pt idx="7">
                  <c:v>0.2052</c:v>
                </c:pt>
                <c:pt idx="8">
                  <c:v>0.1818</c:v>
                </c:pt>
                <c:pt idx="9">
                  <c:v>0.2131</c:v>
                </c:pt>
                <c:pt idx="10">
                  <c:v>0.1984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'NOPAT Margin-peers'!$C$10</c:f>
              <c:strCache>
                <c:ptCount val="1"/>
                <c:pt idx="0">
                  <c:v>MSFT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Margin-peers'!$L$10:$V$10</c:f>
              <c:numCache>
                <c:formatCode>0%</c:formatCode>
                <c:ptCount val="11"/>
                <c:pt idx="0">
                  <c:v>0.2618</c:v>
                </c:pt>
                <c:pt idx="1">
                  <c:v>0.2554</c:v>
                </c:pt>
                <c:pt idx="2">
                  <c:v>0.2863</c:v>
                </c:pt>
                <c:pt idx="3">
                  <c:v>0.2603</c:v>
                </c:pt>
                <c:pt idx="4">
                  <c:v>0.2885</c:v>
                </c:pt>
                <c:pt idx="5">
                  <c:v>0.3009</c:v>
                </c:pt>
                <c:pt idx="6">
                  <c:v>0.3011</c:v>
                </c:pt>
                <c:pt idx="7">
                  <c:v>0.2945</c:v>
                </c:pt>
                <c:pt idx="8">
                  <c:v>0.2565</c:v>
                </c:pt>
                <c:pt idx="9">
                  <c:v>0.2101</c:v>
                </c:pt>
                <c:pt idx="10">
                  <c:v>0.2058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'NOPAT Margin-peers'!$C$11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Margin-peers'!$L$11:$V$11</c:f>
              <c:numCache>
                <c:formatCode>0%</c:formatCode>
                <c:ptCount val="11"/>
                <c:pt idx="0">
                  <c:v>0.0517</c:v>
                </c:pt>
                <c:pt idx="1">
                  <c:v>0.0854</c:v>
                </c:pt>
                <c:pt idx="2">
                  <c:v>0.1688</c:v>
                </c:pt>
                <c:pt idx="3">
                  <c:v>0.1915</c:v>
                </c:pt>
                <c:pt idx="4">
                  <c:v>0.1971</c:v>
                </c:pt>
                <c:pt idx="5">
                  <c:v>0.1925</c:v>
                </c:pt>
                <c:pt idx="6">
                  <c:v>0.2083</c:v>
                </c:pt>
                <c:pt idx="7">
                  <c:v>0.219</c:v>
                </c:pt>
                <c:pt idx="8">
                  <c:v>0.2225</c:v>
                </c:pt>
                <c:pt idx="9">
                  <c:v>0.2225</c:v>
                </c:pt>
                <c:pt idx="10">
                  <c:v>0.2176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'NOPAT Margin-peers'!$C$4</c:f>
              <c:strCache>
                <c:ptCount val="1"/>
                <c:pt idx="0">
                  <c:v>ORCL</c:v>
                </c:pt>
              </c:strCache>
            </c:strRef>
          </c:tx>
          <c:spPr>
            <a:ln w="889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Margin-peers'!$L$4:$V$4</c:f>
              <c:numCache>
                <c:formatCode>0%</c:formatCode>
                <c:ptCount val="11"/>
                <c:pt idx="0">
                  <c:v>0.2274</c:v>
                </c:pt>
                <c:pt idx="1">
                  <c:v>0.2453</c:v>
                </c:pt>
                <c:pt idx="2">
                  <c:v>0.2559</c:v>
                </c:pt>
                <c:pt idx="3">
                  <c:v>0.2644</c:v>
                </c:pt>
                <c:pt idx="4">
                  <c:v>0.2694</c:v>
                </c:pt>
                <c:pt idx="5">
                  <c:v>0.2666</c:v>
                </c:pt>
                <c:pt idx="6">
                  <c:v>0.2887</c:v>
                </c:pt>
                <c:pt idx="7">
                  <c:v>0.3019</c:v>
                </c:pt>
                <c:pt idx="8">
                  <c:v>0.3105</c:v>
                </c:pt>
                <c:pt idx="9">
                  <c:v>0.2944</c:v>
                </c:pt>
                <c:pt idx="10">
                  <c:v>0.2844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6226232"/>
        <c:axId val="-2025333256"/>
      </c:lineChart>
      <c:catAx>
        <c:axId val="-200622623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2025333256"/>
        <c:crosses val="autoZero"/>
        <c:auto val="1"/>
        <c:lblAlgn val="ctr"/>
        <c:lblOffset val="100"/>
        <c:noMultiLvlLbl val="0"/>
      </c:catAx>
      <c:valAx>
        <c:axId val="-20253332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200622623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Invested Capital Turnover Trends for</a:t>
            </a:r>
          </a:p>
          <a:p>
            <a:pPr>
              <a:defRPr/>
            </a:pPr>
            <a:r>
              <a:rPr lang="en-US"/>
              <a:t> Oracle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7915889126576"/>
          <c:w val="0.919094796034944"/>
          <c:h val="0.654453825497246"/>
        </c:manualLayout>
      </c:layout>
      <c:lineChart>
        <c:grouping val="standard"/>
        <c:varyColors val="0"/>
        <c:ser>
          <c:idx val="1"/>
          <c:order val="0"/>
          <c:tx>
            <c:strRef>
              <c:f>'Capital Turnover-peers'!$C$5</c:f>
              <c:strCache>
                <c:ptCount val="1"/>
                <c:pt idx="0">
                  <c:v>CSCO</c:v>
                </c:pt>
              </c:strCache>
            </c:strRef>
          </c:tx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Turnover-peers'!$L$5:$V$5</c:f>
              <c:numCache>
                <c:formatCode>_(* #,##0.0_);_(* \(#,##0.0\);_(* "-"??_);_(@_)</c:formatCode>
                <c:ptCount val="11"/>
                <c:pt idx="0">
                  <c:v>0.8393</c:v>
                </c:pt>
                <c:pt idx="1">
                  <c:v>0.9125</c:v>
                </c:pt>
                <c:pt idx="2">
                  <c:v>0.9837</c:v>
                </c:pt>
                <c:pt idx="3">
                  <c:v>0.8882</c:v>
                </c:pt>
                <c:pt idx="4">
                  <c:v>0.9108</c:v>
                </c:pt>
                <c:pt idx="5">
                  <c:v>0.9148</c:v>
                </c:pt>
                <c:pt idx="6">
                  <c:v>0.9634</c:v>
                </c:pt>
                <c:pt idx="7">
                  <c:v>0.8949</c:v>
                </c:pt>
                <c:pt idx="8">
                  <c:v>0.8293</c:v>
                </c:pt>
                <c:pt idx="9">
                  <c:v>0.8629</c:v>
                </c:pt>
                <c:pt idx="10">
                  <c:v>0.8028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'Capital Turnover-peers'!$C$6</c:f>
              <c:strCache>
                <c:ptCount val="1"/>
                <c:pt idx="0">
                  <c:v>EMC</c:v>
                </c:pt>
              </c:strCache>
            </c:strRef>
          </c:tx>
          <c:marker>
            <c:symbol val="square"/>
            <c:size val="5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Turnover-peers'!$L$6:$V$6</c:f>
              <c:numCache>
                <c:formatCode>_(* #,##0.0_);_(* \(#,##0.0\);_(* "-"??_);_(@_)</c:formatCode>
                <c:ptCount val="11"/>
                <c:pt idx="0">
                  <c:v>1.2545</c:v>
                </c:pt>
                <c:pt idx="1">
                  <c:v>1.1351</c:v>
                </c:pt>
                <c:pt idx="2">
                  <c:v>1.092</c:v>
                </c:pt>
                <c:pt idx="3">
                  <c:v>1.1795</c:v>
                </c:pt>
                <c:pt idx="4">
                  <c:v>1.0723</c:v>
                </c:pt>
                <c:pt idx="5">
                  <c:v>0.9992</c:v>
                </c:pt>
                <c:pt idx="6">
                  <c:v>1.0402</c:v>
                </c:pt>
                <c:pt idx="7">
                  <c:v>1.0528</c:v>
                </c:pt>
                <c:pt idx="8">
                  <c:v>1.0686</c:v>
                </c:pt>
                <c:pt idx="9">
                  <c:v>1.0602</c:v>
                </c:pt>
                <c:pt idx="10">
                  <c:v>0.9834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'Capital Turnover-peers'!$C$7</c:f>
              <c:strCache>
                <c:ptCount val="1"/>
                <c:pt idx="0">
                  <c:v>HPQ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Turnover-peers'!$L$7:$V$7</c:f>
              <c:numCache>
                <c:formatCode>_(* #,##0.0_);_(* \(#,##0.0\);_(* "-"??_);_(@_)</c:formatCode>
                <c:ptCount val="11"/>
                <c:pt idx="0">
                  <c:v>2.4554</c:v>
                </c:pt>
                <c:pt idx="1">
                  <c:v>2.638</c:v>
                </c:pt>
                <c:pt idx="2">
                  <c:v>2.3511</c:v>
                </c:pt>
                <c:pt idx="3">
                  <c:v>1.694</c:v>
                </c:pt>
                <c:pt idx="4">
                  <c:v>1.7102</c:v>
                </c:pt>
                <c:pt idx="5">
                  <c:v>1.599</c:v>
                </c:pt>
                <c:pt idx="6">
                  <c:v>1.4586</c:v>
                </c:pt>
                <c:pt idx="7">
                  <c:v>1.5198</c:v>
                </c:pt>
                <c:pt idx="8">
                  <c:v>1.5834</c:v>
                </c:pt>
                <c:pt idx="9">
                  <c:v>1.4711</c:v>
                </c:pt>
                <c:pt idx="10">
                  <c:v>1.4711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'Capital Turnover-peers'!$C$8</c:f>
              <c:strCache>
                <c:ptCount val="1"/>
                <c:pt idx="0">
                  <c:v>IBM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Turnover-peers'!$L$8:$V$8</c:f>
              <c:numCache>
                <c:formatCode>_(* #,##0.0_);_(* \(#,##0.0\);_(* "-"??_);_(@_)</c:formatCode>
                <c:ptCount val="11"/>
                <c:pt idx="0">
                  <c:v>1.1745</c:v>
                </c:pt>
                <c:pt idx="1">
                  <c:v>1.1792</c:v>
                </c:pt>
                <c:pt idx="2">
                  <c:v>1.2457</c:v>
                </c:pt>
                <c:pt idx="3">
                  <c:v>1.1548</c:v>
                </c:pt>
                <c:pt idx="4">
                  <c:v>1.0312</c:v>
                </c:pt>
                <c:pt idx="5">
                  <c:v>1.0657</c:v>
                </c:pt>
                <c:pt idx="6">
                  <c:v>1.0579</c:v>
                </c:pt>
                <c:pt idx="7">
                  <c:v>0.9767</c:v>
                </c:pt>
                <c:pt idx="8">
                  <c:v>0.8935</c:v>
                </c:pt>
                <c:pt idx="9">
                  <c:v>0.8222</c:v>
                </c:pt>
                <c:pt idx="10">
                  <c:v>0.7058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'Capital Turnover-peers'!$C$9</c:f>
              <c:strCache>
                <c:ptCount val="1"/>
                <c:pt idx="0">
                  <c:v>INTC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Turnover-peers'!$L$9:$V$9</c:f>
              <c:numCache>
                <c:formatCode>_(* #,##0.0_);_(* \(#,##0.0\);_(* "-"??_);_(@_)</c:formatCode>
                <c:ptCount val="11"/>
                <c:pt idx="0">
                  <c:v>1.3776</c:v>
                </c:pt>
                <c:pt idx="1">
                  <c:v>1.1501</c:v>
                </c:pt>
                <c:pt idx="2">
                  <c:v>1.1561</c:v>
                </c:pt>
                <c:pt idx="3">
                  <c:v>1.077</c:v>
                </c:pt>
                <c:pt idx="4">
                  <c:v>0.9917</c:v>
                </c:pt>
                <c:pt idx="5">
                  <c:v>1.239</c:v>
                </c:pt>
                <c:pt idx="6">
                  <c:v>1.1538</c:v>
                </c:pt>
                <c:pt idx="7">
                  <c:v>0.9716</c:v>
                </c:pt>
                <c:pt idx="8">
                  <c:v>0.9102</c:v>
                </c:pt>
                <c:pt idx="9">
                  <c:v>0.9218</c:v>
                </c:pt>
                <c:pt idx="10">
                  <c:v>0.7422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'Capital Turnover-peers'!$C$10</c:f>
              <c:strCache>
                <c:ptCount val="1"/>
                <c:pt idx="0">
                  <c:v>MSFT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Turnover-peers'!$L$10:$V$10</c:f>
              <c:numCache>
                <c:formatCode>_(* #,##0.0_);_(* \(#,##0.0\);_(* "-"??_);_(@_)</c:formatCode>
                <c:ptCount val="11"/>
                <c:pt idx="0">
                  <c:v>6.0862</c:v>
                </c:pt>
                <c:pt idx="1">
                  <c:v>5.5748</c:v>
                </c:pt>
                <c:pt idx="2">
                  <c:v>3.5128</c:v>
                </c:pt>
                <c:pt idx="3">
                  <c:v>2.5747</c:v>
                </c:pt>
                <c:pt idx="4">
                  <c:v>2.4353</c:v>
                </c:pt>
                <c:pt idx="5">
                  <c:v>2.7637</c:v>
                </c:pt>
                <c:pt idx="6">
                  <c:v>2.3753</c:v>
                </c:pt>
                <c:pt idx="7">
                  <c:v>2.1425</c:v>
                </c:pt>
                <c:pt idx="8">
                  <c:v>2.1979</c:v>
                </c:pt>
                <c:pt idx="9">
                  <c:v>1.9041</c:v>
                </c:pt>
                <c:pt idx="10">
                  <c:v>1.5552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'Capital Turnover-peers'!$C$11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Turnover-peers'!$L$11:$V$11</c:f>
              <c:numCache>
                <c:formatCode>_(* #,##0.0_);_(* \(#,##0.0\);_(* "-"??_);_(@_)</c:formatCode>
                <c:ptCount val="11"/>
                <c:pt idx="0">
                  <c:v>0.4835</c:v>
                </c:pt>
                <c:pt idx="1">
                  <c:v>0.5306</c:v>
                </c:pt>
                <c:pt idx="2">
                  <c:v>0.5975</c:v>
                </c:pt>
                <c:pt idx="3">
                  <c:v>0.5844</c:v>
                </c:pt>
                <c:pt idx="4">
                  <c:v>0.5941</c:v>
                </c:pt>
                <c:pt idx="5">
                  <c:v>0.57</c:v>
                </c:pt>
                <c:pt idx="6">
                  <c:v>0.6038</c:v>
                </c:pt>
                <c:pt idx="7">
                  <c:v>0.5764</c:v>
                </c:pt>
                <c:pt idx="8">
                  <c:v>0.5646</c:v>
                </c:pt>
                <c:pt idx="9">
                  <c:v>0.5339</c:v>
                </c:pt>
                <c:pt idx="10">
                  <c:v>0.4691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'Capital Turnover-peers'!$C$4</c:f>
              <c:strCache>
                <c:ptCount val="1"/>
                <c:pt idx="0">
                  <c:v>ORCL</c:v>
                </c:pt>
              </c:strCache>
            </c:strRef>
          </c:tx>
          <c:spPr>
            <a:ln w="889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Turnover-peers'!$L$4:$V$4</c:f>
              <c:numCache>
                <c:formatCode>_(* #,##0.0_);_(* \(#,##0.0\);_(* "-"??_);_(@_)</c:formatCode>
                <c:ptCount val="11"/>
                <c:pt idx="0">
                  <c:v>1.0673</c:v>
                </c:pt>
                <c:pt idx="1">
                  <c:v>0.9919</c:v>
                </c:pt>
                <c:pt idx="2">
                  <c:v>1.0516</c:v>
                </c:pt>
                <c:pt idx="3">
                  <c:v>0.8342</c:v>
                </c:pt>
                <c:pt idx="4">
                  <c:v>0.9136</c:v>
                </c:pt>
                <c:pt idx="5">
                  <c:v>1.1168</c:v>
                </c:pt>
                <c:pt idx="6">
                  <c:v>1.1179</c:v>
                </c:pt>
                <c:pt idx="7">
                  <c:v>1.0247</c:v>
                </c:pt>
                <c:pt idx="8">
                  <c:v>0.9904</c:v>
                </c:pt>
                <c:pt idx="9">
                  <c:v>0.8464</c:v>
                </c:pt>
                <c:pt idx="10">
                  <c:v>0.8136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370088"/>
        <c:axId val="1851373096"/>
      </c:lineChart>
      <c:catAx>
        <c:axId val="185137008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851373096"/>
        <c:crosses val="autoZero"/>
        <c:auto val="1"/>
        <c:lblAlgn val="ctr"/>
        <c:lblOffset val="100"/>
        <c:noMultiLvlLbl val="0"/>
      </c:catAx>
      <c:valAx>
        <c:axId val="185137309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crossAx val="185137008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Growth Trends for</a:t>
            </a:r>
          </a:p>
          <a:p>
            <a:pPr>
              <a:defRPr/>
            </a:pPr>
            <a:r>
              <a:rPr lang="en-US"/>
              <a:t> Oracle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5025715716171"/>
          <c:w val="0.919094796034944"/>
          <c:h val="0.657343998907651"/>
        </c:manualLayout>
      </c:layout>
      <c:lineChart>
        <c:grouping val="standard"/>
        <c:varyColors val="0"/>
        <c:ser>
          <c:idx val="1"/>
          <c:order val="0"/>
          <c:tx>
            <c:strRef>
              <c:f>'Revenue Growth-peers'!$C$5</c:f>
              <c:strCache>
                <c:ptCount val="1"/>
                <c:pt idx="0">
                  <c:v>CSCO</c:v>
                </c:pt>
              </c:strCache>
            </c:strRef>
          </c:tx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Growth-peers'!$L$5:$V$5</c:f>
              <c:numCache>
                <c:formatCode>0%</c:formatCode>
                <c:ptCount val="11"/>
                <c:pt idx="0">
                  <c:v>0.1485</c:v>
                </c:pt>
                <c:pt idx="1">
                  <c:v>0.226</c:v>
                </c:pt>
                <c:pt idx="2">
                  <c:v>0.1322</c:v>
                </c:pt>
                <c:pt idx="3">
                  <c:v>-0.0866</c:v>
                </c:pt>
                <c:pt idx="4">
                  <c:v>0.1086</c:v>
                </c:pt>
                <c:pt idx="5">
                  <c:v>0.0794</c:v>
                </c:pt>
                <c:pt idx="6">
                  <c:v>0.0658</c:v>
                </c:pt>
                <c:pt idx="7">
                  <c:v>0.0553</c:v>
                </c:pt>
                <c:pt idx="8">
                  <c:v>-0.0301</c:v>
                </c:pt>
                <c:pt idx="9">
                  <c:v>0.0428</c:v>
                </c:pt>
                <c:pt idx="10">
                  <c:v>0.0485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'Revenue Growth-peers'!$C$6</c:f>
              <c:strCache>
                <c:ptCount val="1"/>
                <c:pt idx="0">
                  <c:v>EMC</c:v>
                </c:pt>
              </c:strCache>
            </c:strRef>
          </c:tx>
          <c:marker>
            <c:symbol val="square"/>
            <c:size val="5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Growth-peers'!$L$6:$V$6</c:f>
              <c:numCache>
                <c:formatCode>0%</c:formatCode>
                <c:ptCount val="11"/>
                <c:pt idx="0">
                  <c:v>0.1743</c:v>
                </c:pt>
                <c:pt idx="1">
                  <c:v>0.1543</c:v>
                </c:pt>
                <c:pt idx="2">
                  <c:v>0.186</c:v>
                </c:pt>
                <c:pt idx="3">
                  <c:v>0.1244</c:v>
                </c:pt>
                <c:pt idx="4">
                  <c:v>-0.0572</c:v>
                </c:pt>
                <c:pt idx="5">
                  <c:v>0.2131</c:v>
                </c:pt>
                <c:pt idx="6">
                  <c:v>0.1759</c:v>
                </c:pt>
                <c:pt idx="7">
                  <c:v>0.0853</c:v>
                </c:pt>
                <c:pt idx="8">
                  <c:v>0.0695</c:v>
                </c:pt>
                <c:pt idx="9">
                  <c:v>0.0525</c:v>
                </c:pt>
                <c:pt idx="10">
                  <c:v>0.0276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'Revenue Growth-peers'!$C$7</c:f>
              <c:strCache>
                <c:ptCount val="1"/>
                <c:pt idx="0">
                  <c:v>HPQ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Growth-peers'!$L$7:$V$7</c:f>
              <c:numCache>
                <c:formatCode>0%</c:formatCode>
                <c:ptCount val="11"/>
                <c:pt idx="0">
                  <c:v>0.0572</c:v>
                </c:pt>
                <c:pt idx="1">
                  <c:v>0.1378</c:v>
                </c:pt>
                <c:pt idx="2">
                  <c:v>0.135</c:v>
                </c:pt>
                <c:pt idx="3">
                  <c:v>-0.0322</c:v>
                </c:pt>
                <c:pt idx="4">
                  <c:v>0.1002</c:v>
                </c:pt>
                <c:pt idx="5">
                  <c:v>0.0096</c:v>
                </c:pt>
                <c:pt idx="6">
                  <c:v>-0.0541</c:v>
                </c:pt>
                <c:pt idx="7">
                  <c:v>-0.067</c:v>
                </c:pt>
                <c:pt idx="8">
                  <c:v>-0.0075</c:v>
                </c:pt>
                <c:pt idx="9">
                  <c:v>-0.0727</c:v>
                </c:pt>
                <c:pt idx="10">
                  <c:v>-0.0727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'Revenue Growth-peers'!$C$8</c:f>
              <c:strCache>
                <c:ptCount val="1"/>
                <c:pt idx="0">
                  <c:v>IBM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Growth-peers'!$L$8:$V$8</c:f>
              <c:numCache>
                <c:formatCode>0%</c:formatCode>
                <c:ptCount val="11"/>
                <c:pt idx="0">
                  <c:v>-0.0536</c:v>
                </c:pt>
                <c:pt idx="1">
                  <c:v>0.0032</c:v>
                </c:pt>
                <c:pt idx="2">
                  <c:v>0.0805</c:v>
                </c:pt>
                <c:pt idx="3">
                  <c:v>0.049</c:v>
                </c:pt>
                <c:pt idx="4">
                  <c:v>-0.076</c:v>
                </c:pt>
                <c:pt idx="5">
                  <c:v>0.0429</c:v>
                </c:pt>
                <c:pt idx="6">
                  <c:v>0.0705</c:v>
                </c:pt>
                <c:pt idx="7">
                  <c:v>-0.0225</c:v>
                </c:pt>
                <c:pt idx="8">
                  <c:v>-0.0455</c:v>
                </c:pt>
                <c:pt idx="9">
                  <c:v>-0.0698</c:v>
                </c:pt>
                <c:pt idx="10">
                  <c:v>-0.1414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'Revenue Growth-peers'!$C$9</c:f>
              <c:strCache>
                <c:ptCount val="1"/>
                <c:pt idx="0">
                  <c:v>INTC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dPt>
            <c:idx val="6"/>
            <c:bubble3D val="0"/>
            <c:spPr>
              <a:ln w="38100">
                <a:solidFill>
                  <a:schemeClr val="accent5">
                    <a:lumMod val="75000"/>
                  </a:schemeClr>
                </a:solidFill>
                <a:prstDash val="dashDot"/>
              </a:ln>
            </c:spPr>
          </c:dPt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Growth-peers'!$L$9:$V$9</c:f>
              <c:numCache>
                <c:formatCode>0%</c:formatCode>
                <c:ptCount val="11"/>
                <c:pt idx="0">
                  <c:v>0.135</c:v>
                </c:pt>
                <c:pt idx="1">
                  <c:v>-0.0887</c:v>
                </c:pt>
                <c:pt idx="2">
                  <c:v>0.0834</c:v>
                </c:pt>
                <c:pt idx="3">
                  <c:v>-0.0195</c:v>
                </c:pt>
                <c:pt idx="4">
                  <c:v>-0.0654</c:v>
                </c:pt>
                <c:pt idx="5">
                  <c:v>0.2419</c:v>
                </c:pt>
                <c:pt idx="6">
                  <c:v>0.2379</c:v>
                </c:pt>
                <c:pt idx="7">
                  <c:v>-0.0122</c:v>
                </c:pt>
                <c:pt idx="8">
                  <c:v>-0.0119</c:v>
                </c:pt>
                <c:pt idx="9">
                  <c:v>0.06</c:v>
                </c:pt>
                <c:pt idx="10">
                  <c:v>0.0033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'Revenue Growth-peers'!$C$10</c:f>
              <c:strCache>
                <c:ptCount val="1"/>
                <c:pt idx="0">
                  <c:v>MSFT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Growth-peers'!$L$10:$V$10</c:f>
              <c:numCache>
                <c:formatCode>0%</c:formatCode>
                <c:ptCount val="11"/>
                <c:pt idx="0">
                  <c:v>0.1129</c:v>
                </c:pt>
                <c:pt idx="1">
                  <c:v>0.1545</c:v>
                </c:pt>
                <c:pt idx="2">
                  <c:v>0.1819</c:v>
                </c:pt>
                <c:pt idx="3">
                  <c:v>-0.0328</c:v>
                </c:pt>
                <c:pt idx="4">
                  <c:v>0.0693</c:v>
                </c:pt>
                <c:pt idx="5">
                  <c:v>0.1194</c:v>
                </c:pt>
                <c:pt idx="6">
                  <c:v>0.054</c:v>
                </c:pt>
                <c:pt idx="7">
                  <c:v>0.056</c:v>
                </c:pt>
                <c:pt idx="8">
                  <c:v>0.1154</c:v>
                </c:pt>
                <c:pt idx="9">
                  <c:v>0.0777</c:v>
                </c:pt>
                <c:pt idx="10">
                  <c:v>-0.0575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'Revenue Growth-peers'!$C$11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Growth-peers'!$L$11:$V$11</c:f>
              <c:numCache>
                <c:formatCode>0%</c:formatCode>
                <c:ptCount val="11"/>
                <c:pt idx="0">
                  <c:v>0.0663</c:v>
                </c:pt>
                <c:pt idx="1">
                  <c:v>0.0387</c:v>
                </c:pt>
                <c:pt idx="2">
                  <c:v>0.0847</c:v>
                </c:pt>
                <c:pt idx="3">
                  <c:v>-0.0014</c:v>
                </c:pt>
                <c:pt idx="4">
                  <c:v>0.0192</c:v>
                </c:pt>
                <c:pt idx="5">
                  <c:v>0.0175</c:v>
                </c:pt>
                <c:pt idx="6">
                  <c:v>0.0869</c:v>
                </c:pt>
                <c:pt idx="7">
                  <c:v>-0.0355</c:v>
                </c:pt>
                <c:pt idx="8">
                  <c:v>-0.0276</c:v>
                </c:pt>
                <c:pt idx="9">
                  <c:v>-0.056</c:v>
                </c:pt>
                <c:pt idx="10">
                  <c:v>-0.0657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'Revenue Growth-peers'!$C$4</c:f>
              <c:strCache>
                <c:ptCount val="1"/>
                <c:pt idx="0">
                  <c:v>ORCL</c:v>
                </c:pt>
              </c:strCache>
            </c:strRef>
          </c:tx>
          <c:spPr>
            <a:ln w="889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Growth-peers'!$L$4:$V$4</c:f>
              <c:numCache>
                <c:formatCode>0%</c:formatCode>
                <c:ptCount val="11"/>
                <c:pt idx="0">
                  <c:v>0.2187</c:v>
                </c:pt>
                <c:pt idx="1">
                  <c:v>0.2515</c:v>
                </c:pt>
                <c:pt idx="2">
                  <c:v>0.2464</c:v>
                </c:pt>
                <c:pt idx="3">
                  <c:v>0.0366</c:v>
                </c:pt>
                <c:pt idx="4">
                  <c:v>0.1534</c:v>
                </c:pt>
                <c:pt idx="5">
                  <c:v>0.3282</c:v>
                </c:pt>
                <c:pt idx="6">
                  <c:v>0.0421</c:v>
                </c:pt>
                <c:pt idx="7">
                  <c:v>0.0016</c:v>
                </c:pt>
                <c:pt idx="8">
                  <c:v>0.0295</c:v>
                </c:pt>
                <c:pt idx="9">
                  <c:v>-0.0013</c:v>
                </c:pt>
                <c:pt idx="10">
                  <c:v>-0.0347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6961016"/>
        <c:axId val="2073257048"/>
      </c:lineChart>
      <c:catAx>
        <c:axId val="-20069610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073257048"/>
        <c:crosses val="autoZero"/>
        <c:auto val="1"/>
        <c:lblAlgn val="ctr"/>
        <c:lblOffset val="100"/>
        <c:noMultiLvlLbl val="0"/>
      </c:catAx>
      <c:valAx>
        <c:axId val="207325704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200696101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10</xdr:col>
      <xdr:colOff>355600</xdr:colOff>
      <xdr:row>5</xdr:row>
      <xdr:rowOff>168275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901700</xdr:colOff>
      <xdr:row>0</xdr:row>
      <xdr:rowOff>0</xdr:rowOff>
    </xdr:from>
    <xdr:to>
      <xdr:col>12</xdr:col>
      <xdr:colOff>1308100</xdr:colOff>
      <xdr:row>5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17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101600</xdr:colOff>
      <xdr:row>0</xdr:row>
      <xdr:rowOff>127000</xdr:rowOff>
    </xdr:from>
    <xdr:to>
      <xdr:col>27</xdr:col>
      <xdr:colOff>3759200</xdr:colOff>
      <xdr:row>1</xdr:row>
      <xdr:rowOff>92075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5700" y="127000"/>
          <a:ext cx="3657600" cy="1120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520700</xdr:colOff>
      <xdr:row>0</xdr:row>
      <xdr:rowOff>0</xdr:rowOff>
    </xdr:from>
    <xdr:to>
      <xdr:col>27</xdr:col>
      <xdr:colOff>3352800</xdr:colOff>
      <xdr:row>3</xdr:row>
      <xdr:rowOff>193675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77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730250</xdr:colOff>
      <xdr:row>18</xdr:row>
      <xdr:rowOff>76200</xdr:rowOff>
    </xdr:from>
    <xdr:to>
      <xdr:col>32</xdr:col>
      <xdr:colOff>76200</xdr:colOff>
      <xdr:row>41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717550</xdr:colOff>
      <xdr:row>19</xdr:row>
      <xdr:rowOff>95250</xdr:rowOff>
    </xdr:from>
    <xdr:to>
      <xdr:col>8</xdr:col>
      <xdr:colOff>190500</xdr:colOff>
      <xdr:row>35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16</xdr:col>
      <xdr:colOff>742950</xdr:colOff>
      <xdr:row>37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965200</xdr:colOff>
      <xdr:row>5</xdr:row>
      <xdr:rowOff>168275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1120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1028700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5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1120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1193800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5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1120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22</xdr:col>
      <xdr:colOff>88900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5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1120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M22:P34" totalsRowShown="0" headerRowDxfId="8">
  <autoFilter ref="M22:P34"/>
  <tableColumns count="4">
    <tableColumn id="1" name="Implied Valuation Of ORCL" dataDxfId="7"/>
    <tableColumn id="2" name="S&amp;P"/>
    <tableColumn id="3" name="Large Cap Tech"/>
    <tableColumn id="4" name="Peer Group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59:F68" totalsRowShown="0" headerRowDxfId="6" headerRowBorderDxfId="5" tableBorderDxfId="4">
  <autoFilter ref="C59:F68"/>
  <tableColumns count="4">
    <tableColumn id="1" name="Ticker" dataDxfId="3"/>
    <tableColumn id="2" name="Invested Capital Turns" dataDxfId="2"/>
    <tableColumn id="3" name="NOPAT Margin" dataDxfId="1"/>
    <tableColumn id="4" name="ROIC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5"/>
  <sheetViews>
    <sheetView workbookViewId="0">
      <selection activeCell="G1" sqref="G1"/>
    </sheetView>
  </sheetViews>
  <sheetFormatPr baseColWidth="10" defaultRowHeight="15" x14ac:dyDescent="0"/>
  <cols>
    <col min="1" max="1" width="5.83203125" bestFit="1" customWidth="1"/>
  </cols>
  <sheetData>
    <row r="1" spans="1:5">
      <c r="A1" t="s">
        <v>2</v>
      </c>
      <c r="B1" t="s">
        <v>73</v>
      </c>
      <c r="C1">
        <v>0</v>
      </c>
      <c r="D1" t="s">
        <v>63</v>
      </c>
      <c r="E1">
        <v>0</v>
      </c>
    </row>
    <row r="2" spans="1:5">
      <c r="A2" t="s">
        <v>2</v>
      </c>
      <c r="B2" t="s">
        <v>73</v>
      </c>
      <c r="C2">
        <v>-1</v>
      </c>
      <c r="D2" t="s">
        <v>63</v>
      </c>
      <c r="E2">
        <v>0</v>
      </c>
    </row>
    <row r="3" spans="1:5">
      <c r="A3" t="s">
        <v>2</v>
      </c>
      <c r="B3" t="s">
        <v>73</v>
      </c>
      <c r="C3">
        <v>-2</v>
      </c>
      <c r="D3" t="s">
        <v>63</v>
      </c>
      <c r="E3">
        <v>0</v>
      </c>
    </row>
    <row r="4" spans="1:5">
      <c r="A4" t="s">
        <v>2</v>
      </c>
      <c r="B4" t="s">
        <v>73</v>
      </c>
      <c r="C4">
        <v>-3</v>
      </c>
      <c r="D4" t="s">
        <v>63</v>
      </c>
      <c r="E4">
        <v>0</v>
      </c>
    </row>
    <row r="5" spans="1:5">
      <c r="A5" t="s">
        <v>2</v>
      </c>
      <c r="B5" t="s">
        <v>73</v>
      </c>
      <c r="C5">
        <v>-4</v>
      </c>
      <c r="D5" t="s">
        <v>63</v>
      </c>
      <c r="E5">
        <v>0</v>
      </c>
    </row>
    <row r="6" spans="1:5">
      <c r="A6" t="s">
        <v>2</v>
      </c>
      <c r="B6" t="s">
        <v>73</v>
      </c>
      <c r="C6">
        <v>-5</v>
      </c>
      <c r="D6" t="s">
        <v>63</v>
      </c>
      <c r="E6">
        <v>0</v>
      </c>
    </row>
    <row r="7" spans="1:5">
      <c r="A7" t="s">
        <v>2</v>
      </c>
      <c r="B7" t="s">
        <v>73</v>
      </c>
      <c r="C7">
        <v>-6</v>
      </c>
      <c r="D7" t="s">
        <v>63</v>
      </c>
      <c r="E7">
        <v>0</v>
      </c>
    </row>
    <row r="8" spans="1:5">
      <c r="A8" t="s">
        <v>2</v>
      </c>
      <c r="B8" t="s">
        <v>73</v>
      </c>
      <c r="C8">
        <v>-7</v>
      </c>
      <c r="D8" t="s">
        <v>63</v>
      </c>
      <c r="E8">
        <v>0</v>
      </c>
    </row>
    <row r="9" spans="1:5">
      <c r="A9" t="s">
        <v>2</v>
      </c>
      <c r="B9" t="s">
        <v>73</v>
      </c>
      <c r="C9">
        <v>-8</v>
      </c>
      <c r="D9" t="s">
        <v>63</v>
      </c>
      <c r="E9">
        <v>0</v>
      </c>
    </row>
    <row r="10" spans="1:5">
      <c r="A10" t="s">
        <v>2</v>
      </c>
      <c r="B10" t="s">
        <v>73</v>
      </c>
      <c r="C10">
        <v>-9</v>
      </c>
      <c r="D10" t="s">
        <v>63</v>
      </c>
      <c r="E10">
        <v>0</v>
      </c>
    </row>
    <row r="11" spans="1:5">
      <c r="A11" t="s">
        <v>2</v>
      </c>
      <c r="B11" t="s">
        <v>73</v>
      </c>
      <c r="C11">
        <v>-10</v>
      </c>
      <c r="D11" t="s">
        <v>63</v>
      </c>
      <c r="E11">
        <v>0</v>
      </c>
    </row>
    <row r="12" spans="1:5">
      <c r="A12" t="s">
        <v>2</v>
      </c>
      <c r="B12" t="s">
        <v>73</v>
      </c>
      <c r="C12">
        <v>-11</v>
      </c>
      <c r="D12" t="s">
        <v>63</v>
      </c>
      <c r="E12">
        <v>0</v>
      </c>
    </row>
    <row r="13" spans="1:5">
      <c r="A13" t="s">
        <v>2</v>
      </c>
      <c r="B13" t="s">
        <v>73</v>
      </c>
      <c r="C13">
        <v>-12</v>
      </c>
      <c r="D13" t="s">
        <v>63</v>
      </c>
      <c r="E13">
        <v>0</v>
      </c>
    </row>
    <row r="14" spans="1:5">
      <c r="A14" t="s">
        <v>2</v>
      </c>
      <c r="B14" t="s">
        <v>73</v>
      </c>
      <c r="C14">
        <v>-13</v>
      </c>
      <c r="D14" t="s">
        <v>63</v>
      </c>
      <c r="E14">
        <v>0</v>
      </c>
    </row>
    <row r="15" spans="1:5">
      <c r="A15" t="s">
        <v>2</v>
      </c>
      <c r="B15" t="s">
        <v>73</v>
      </c>
      <c r="C15">
        <v>-14</v>
      </c>
      <c r="D15" t="s">
        <v>63</v>
      </c>
      <c r="E15">
        <v>0</v>
      </c>
    </row>
    <row r="16" spans="1:5">
      <c r="A16" t="s">
        <v>2</v>
      </c>
      <c r="B16" t="s">
        <v>73</v>
      </c>
      <c r="C16">
        <v>0</v>
      </c>
      <c r="D16" t="s">
        <v>61</v>
      </c>
      <c r="E16">
        <v>0</v>
      </c>
    </row>
    <row r="17" spans="1:5">
      <c r="A17" t="s">
        <v>2</v>
      </c>
      <c r="B17" t="s">
        <v>73</v>
      </c>
      <c r="C17">
        <v>-1</v>
      </c>
      <c r="D17" t="s">
        <v>61</v>
      </c>
      <c r="E17">
        <v>0</v>
      </c>
    </row>
    <row r="18" spans="1:5">
      <c r="A18" t="s">
        <v>2</v>
      </c>
      <c r="B18" t="s">
        <v>73</v>
      </c>
      <c r="C18">
        <v>-2</v>
      </c>
      <c r="D18" t="s">
        <v>61</v>
      </c>
      <c r="E18">
        <v>0</v>
      </c>
    </row>
    <row r="19" spans="1:5">
      <c r="A19" t="s">
        <v>2</v>
      </c>
      <c r="B19" t="s">
        <v>73</v>
      </c>
      <c r="C19">
        <v>-3</v>
      </c>
      <c r="D19" t="s">
        <v>61</v>
      </c>
      <c r="E19">
        <v>0</v>
      </c>
    </row>
    <row r="20" spans="1:5">
      <c r="A20" t="s">
        <v>2</v>
      </c>
      <c r="B20" t="s">
        <v>73</v>
      </c>
      <c r="C20">
        <v>-4</v>
      </c>
      <c r="D20" t="s">
        <v>61</v>
      </c>
      <c r="E20">
        <v>0</v>
      </c>
    </row>
    <row r="21" spans="1:5">
      <c r="A21" t="s">
        <v>2</v>
      </c>
      <c r="B21" t="s">
        <v>73</v>
      </c>
      <c r="C21">
        <v>-5</v>
      </c>
      <c r="D21" t="s">
        <v>61</v>
      </c>
      <c r="E21">
        <v>0</v>
      </c>
    </row>
    <row r="22" spans="1:5">
      <c r="A22" t="s">
        <v>2</v>
      </c>
      <c r="B22" t="s">
        <v>73</v>
      </c>
      <c r="C22">
        <v>-6</v>
      </c>
      <c r="D22" t="s">
        <v>61</v>
      </c>
      <c r="E22">
        <v>0</v>
      </c>
    </row>
    <row r="23" spans="1:5">
      <c r="A23" t="s">
        <v>2</v>
      </c>
      <c r="B23" t="s">
        <v>73</v>
      </c>
      <c r="C23">
        <v>-7</v>
      </c>
      <c r="D23" t="s">
        <v>61</v>
      </c>
      <c r="E23">
        <v>0</v>
      </c>
    </row>
    <row r="24" spans="1:5">
      <c r="A24" t="s">
        <v>2</v>
      </c>
      <c r="B24" t="s">
        <v>73</v>
      </c>
      <c r="C24">
        <v>-8</v>
      </c>
      <c r="D24" t="s">
        <v>61</v>
      </c>
      <c r="E24">
        <v>0</v>
      </c>
    </row>
    <row r="25" spans="1:5">
      <c r="A25" t="s">
        <v>2</v>
      </c>
      <c r="B25" t="s">
        <v>73</v>
      </c>
      <c r="C25">
        <v>-9</v>
      </c>
      <c r="D25" t="s">
        <v>61</v>
      </c>
      <c r="E25">
        <v>0</v>
      </c>
    </row>
    <row r="26" spans="1:5">
      <c r="A26" t="s">
        <v>2</v>
      </c>
      <c r="B26" t="s">
        <v>73</v>
      </c>
      <c r="C26">
        <v>-10</v>
      </c>
      <c r="D26" t="s">
        <v>61</v>
      </c>
      <c r="E26">
        <v>0</v>
      </c>
    </row>
    <row r="27" spans="1:5">
      <c r="A27" t="s">
        <v>2</v>
      </c>
      <c r="B27" t="s">
        <v>73</v>
      </c>
      <c r="C27">
        <v>-11</v>
      </c>
      <c r="D27" t="s">
        <v>61</v>
      </c>
      <c r="E27">
        <v>0</v>
      </c>
    </row>
    <row r="28" spans="1:5">
      <c r="A28" t="s">
        <v>2</v>
      </c>
      <c r="B28" t="s">
        <v>73</v>
      </c>
      <c r="C28">
        <v>-12</v>
      </c>
      <c r="D28" t="s">
        <v>61</v>
      </c>
      <c r="E28">
        <v>0</v>
      </c>
    </row>
    <row r="29" spans="1:5">
      <c r="A29" t="s">
        <v>2</v>
      </c>
      <c r="B29" t="s">
        <v>73</v>
      </c>
      <c r="C29">
        <v>-13</v>
      </c>
      <c r="D29" t="s">
        <v>61</v>
      </c>
      <c r="E29">
        <v>0</v>
      </c>
    </row>
    <row r="30" spans="1:5">
      <c r="A30" t="s">
        <v>2</v>
      </c>
      <c r="B30" t="s">
        <v>73</v>
      </c>
      <c r="C30">
        <v>-14</v>
      </c>
      <c r="D30" t="s">
        <v>61</v>
      </c>
      <c r="E30">
        <v>0</v>
      </c>
    </row>
    <row r="31" spans="1:5">
      <c r="A31" t="s">
        <v>2</v>
      </c>
      <c r="B31" t="s">
        <v>73</v>
      </c>
      <c r="C31">
        <v>0</v>
      </c>
      <c r="D31" t="s">
        <v>64</v>
      </c>
      <c r="E31">
        <v>0</v>
      </c>
    </row>
    <row r="32" spans="1:5">
      <c r="A32" t="s">
        <v>2</v>
      </c>
      <c r="B32" t="s">
        <v>73</v>
      </c>
      <c r="C32">
        <v>-1</v>
      </c>
      <c r="D32" t="s">
        <v>64</v>
      </c>
      <c r="E32">
        <v>0</v>
      </c>
    </row>
    <row r="33" spans="1:5">
      <c r="A33" t="s">
        <v>2</v>
      </c>
      <c r="B33" t="s">
        <v>73</v>
      </c>
      <c r="C33">
        <v>-2</v>
      </c>
      <c r="D33" t="s">
        <v>64</v>
      </c>
      <c r="E33">
        <v>0</v>
      </c>
    </row>
    <row r="34" spans="1:5">
      <c r="A34" t="s">
        <v>2</v>
      </c>
      <c r="B34" t="s">
        <v>73</v>
      </c>
      <c r="C34">
        <v>-3</v>
      </c>
      <c r="D34" t="s">
        <v>64</v>
      </c>
      <c r="E34">
        <v>0</v>
      </c>
    </row>
    <row r="35" spans="1:5">
      <c r="A35" t="s">
        <v>2</v>
      </c>
      <c r="B35" t="s">
        <v>73</v>
      </c>
      <c r="C35">
        <v>-4</v>
      </c>
      <c r="D35" t="s">
        <v>64</v>
      </c>
      <c r="E35">
        <v>0</v>
      </c>
    </row>
    <row r="36" spans="1:5">
      <c r="A36" t="s">
        <v>2</v>
      </c>
      <c r="B36" t="s">
        <v>73</v>
      </c>
      <c r="C36">
        <v>-5</v>
      </c>
      <c r="D36" t="s">
        <v>64</v>
      </c>
      <c r="E36">
        <v>0</v>
      </c>
    </row>
    <row r="37" spans="1:5">
      <c r="A37" t="s">
        <v>2</v>
      </c>
      <c r="B37" t="s">
        <v>73</v>
      </c>
      <c r="C37">
        <v>-6</v>
      </c>
      <c r="D37" t="s">
        <v>64</v>
      </c>
      <c r="E37">
        <v>0</v>
      </c>
    </row>
    <row r="38" spans="1:5">
      <c r="A38" t="s">
        <v>2</v>
      </c>
      <c r="B38" t="s">
        <v>73</v>
      </c>
      <c r="C38">
        <v>-7</v>
      </c>
      <c r="D38" t="s">
        <v>64</v>
      </c>
      <c r="E38">
        <v>0</v>
      </c>
    </row>
    <row r="39" spans="1:5">
      <c r="A39" t="s">
        <v>2</v>
      </c>
      <c r="B39" t="s">
        <v>73</v>
      </c>
      <c r="C39">
        <v>-8</v>
      </c>
      <c r="D39" t="s">
        <v>64</v>
      </c>
      <c r="E39">
        <v>0</v>
      </c>
    </row>
    <row r="40" spans="1:5">
      <c r="A40" t="s">
        <v>2</v>
      </c>
      <c r="B40" t="s">
        <v>73</v>
      </c>
      <c r="C40">
        <v>-9</v>
      </c>
      <c r="D40" t="s">
        <v>64</v>
      </c>
      <c r="E40">
        <v>0</v>
      </c>
    </row>
    <row r="41" spans="1:5">
      <c r="A41" t="s">
        <v>2</v>
      </c>
      <c r="B41" t="s">
        <v>73</v>
      </c>
      <c r="C41">
        <v>-10</v>
      </c>
      <c r="D41" t="s">
        <v>64</v>
      </c>
      <c r="E41">
        <v>0</v>
      </c>
    </row>
    <row r="42" spans="1:5">
      <c r="A42" t="s">
        <v>2</v>
      </c>
      <c r="B42" t="s">
        <v>73</v>
      </c>
      <c r="C42">
        <v>-11</v>
      </c>
      <c r="D42" t="s">
        <v>64</v>
      </c>
      <c r="E42">
        <v>0</v>
      </c>
    </row>
    <row r="43" spans="1:5">
      <c r="A43" t="s">
        <v>2</v>
      </c>
      <c r="B43" t="s">
        <v>73</v>
      </c>
      <c r="C43">
        <v>-12</v>
      </c>
      <c r="D43" t="s">
        <v>64</v>
      </c>
      <c r="E43">
        <v>0</v>
      </c>
    </row>
    <row r="44" spans="1:5">
      <c r="A44" t="s">
        <v>2</v>
      </c>
      <c r="B44" t="s">
        <v>73</v>
      </c>
      <c r="C44">
        <v>-13</v>
      </c>
      <c r="D44" t="s">
        <v>64</v>
      </c>
      <c r="E44">
        <v>0</v>
      </c>
    </row>
    <row r="45" spans="1:5">
      <c r="A45" t="s">
        <v>2</v>
      </c>
      <c r="B45" t="s">
        <v>73</v>
      </c>
      <c r="C45">
        <v>-14</v>
      </c>
      <c r="D45" t="s">
        <v>64</v>
      </c>
      <c r="E45">
        <v>0</v>
      </c>
    </row>
    <row r="46" spans="1:5">
      <c r="A46" t="s">
        <v>2</v>
      </c>
      <c r="B46" t="s">
        <v>73</v>
      </c>
      <c r="C46">
        <v>0</v>
      </c>
      <c r="D46" t="s">
        <v>59</v>
      </c>
      <c r="E46">
        <v>10848682227.123501</v>
      </c>
    </row>
    <row r="47" spans="1:5">
      <c r="A47" t="s">
        <v>2</v>
      </c>
      <c r="B47" t="s">
        <v>73</v>
      </c>
      <c r="C47">
        <v>-1</v>
      </c>
      <c r="D47" t="s">
        <v>59</v>
      </c>
      <c r="E47">
        <v>8019693296.5479002</v>
      </c>
    </row>
    <row r="48" spans="1:5">
      <c r="A48" t="s">
        <v>2</v>
      </c>
      <c r="B48" t="s">
        <v>73</v>
      </c>
      <c r="C48">
        <v>-2</v>
      </c>
      <c r="D48" t="s">
        <v>59</v>
      </c>
      <c r="E48">
        <v>6773446789.8451004</v>
      </c>
    </row>
    <row r="49" spans="1:5">
      <c r="A49" t="s">
        <v>2</v>
      </c>
      <c r="B49" t="s">
        <v>73</v>
      </c>
      <c r="C49">
        <v>-3</v>
      </c>
      <c r="D49" t="s">
        <v>59</v>
      </c>
      <c r="E49">
        <v>5151458721.0199003</v>
      </c>
    </row>
    <row r="50" spans="1:5">
      <c r="A50" t="s">
        <v>2</v>
      </c>
      <c r="B50" t="s">
        <v>73</v>
      </c>
      <c r="C50">
        <v>-4</v>
      </c>
      <c r="D50" t="s">
        <v>59</v>
      </c>
      <c r="E50">
        <v>4371316511.5194998</v>
      </c>
    </row>
    <row r="51" spans="1:5">
      <c r="A51" t="s">
        <v>2</v>
      </c>
      <c r="B51" t="s">
        <v>73</v>
      </c>
      <c r="C51">
        <v>-5</v>
      </c>
      <c r="D51" t="s">
        <v>59</v>
      </c>
      <c r="E51">
        <v>3899067418.5620999</v>
      </c>
    </row>
    <row r="52" spans="1:5">
      <c r="A52" t="s">
        <v>2</v>
      </c>
      <c r="B52" t="s">
        <v>73</v>
      </c>
      <c r="C52">
        <v>-6</v>
      </c>
      <c r="D52" t="s">
        <v>59</v>
      </c>
      <c r="E52">
        <v>3637043217.6662998</v>
      </c>
    </row>
    <row r="53" spans="1:5">
      <c r="A53" t="s">
        <v>2</v>
      </c>
      <c r="B53" t="s">
        <v>73</v>
      </c>
      <c r="C53">
        <v>-7</v>
      </c>
      <c r="D53" t="s">
        <v>59</v>
      </c>
      <c r="E53">
        <v>3935080314.1402001</v>
      </c>
    </row>
    <row r="54" spans="1:5">
      <c r="A54" t="s">
        <v>2</v>
      </c>
      <c r="B54" t="s">
        <v>73</v>
      </c>
      <c r="C54">
        <v>-8</v>
      </c>
      <c r="D54" t="s">
        <v>59</v>
      </c>
      <c r="E54">
        <v>3428544754.5358</v>
      </c>
    </row>
    <row r="55" spans="1:5">
      <c r="A55" t="s">
        <v>2</v>
      </c>
      <c r="B55" t="s">
        <v>73</v>
      </c>
      <c r="C55">
        <v>-9</v>
      </c>
      <c r="D55" t="s">
        <v>59</v>
      </c>
      <c r="E55">
        <v>2539620875.5184999</v>
      </c>
    </row>
    <row r="56" spans="1:5">
      <c r="A56" t="s">
        <v>2</v>
      </c>
      <c r="B56" t="s">
        <v>73</v>
      </c>
      <c r="C56">
        <v>-10</v>
      </c>
      <c r="D56" t="s">
        <v>59</v>
      </c>
      <c r="E56">
        <v>3150853157.4898</v>
      </c>
    </row>
    <row r="57" spans="1:5">
      <c r="A57" t="s">
        <v>2</v>
      </c>
      <c r="B57" t="s">
        <v>73</v>
      </c>
      <c r="C57">
        <v>-11</v>
      </c>
      <c r="D57" t="s">
        <v>59</v>
      </c>
      <c r="E57">
        <v>3373168670.6384001</v>
      </c>
    </row>
    <row r="58" spans="1:5">
      <c r="A58" t="s">
        <v>2</v>
      </c>
      <c r="B58" t="s">
        <v>73</v>
      </c>
      <c r="C58">
        <v>-12</v>
      </c>
      <c r="D58" t="s">
        <v>59</v>
      </c>
      <c r="E58">
        <v>2968456272.6708999</v>
      </c>
    </row>
    <row r="59" spans="1:5">
      <c r="A59" t="s">
        <v>2</v>
      </c>
      <c r="B59" t="s">
        <v>73</v>
      </c>
      <c r="C59">
        <v>-13</v>
      </c>
      <c r="D59" t="s">
        <v>59</v>
      </c>
      <c r="E59">
        <v>2921676804.6490998</v>
      </c>
    </row>
    <row r="60" spans="1:5">
      <c r="A60" t="s">
        <v>2</v>
      </c>
      <c r="B60" t="s">
        <v>73</v>
      </c>
      <c r="C60">
        <v>-14</v>
      </c>
      <c r="D60" t="s">
        <v>59</v>
      </c>
      <c r="E60">
        <v>2848698454.9250002</v>
      </c>
    </row>
    <row r="61" spans="1:5">
      <c r="A61" t="s">
        <v>2</v>
      </c>
      <c r="B61" t="s">
        <v>73</v>
      </c>
      <c r="C61">
        <v>0</v>
      </c>
      <c r="D61" t="s">
        <v>74</v>
      </c>
      <c r="E61">
        <v>3.0453000000000001</v>
      </c>
    </row>
    <row r="62" spans="1:5">
      <c r="A62" t="s">
        <v>2</v>
      </c>
      <c r="B62" t="s">
        <v>73</v>
      </c>
      <c r="C62">
        <v>-1</v>
      </c>
      <c r="D62" t="s">
        <v>74</v>
      </c>
      <c r="E62">
        <v>4.1041999999999996</v>
      </c>
    </row>
    <row r="63" spans="1:5">
      <c r="A63" t="s">
        <v>2</v>
      </c>
      <c r="B63" t="s">
        <v>73</v>
      </c>
      <c r="C63">
        <v>-2</v>
      </c>
      <c r="D63" t="s">
        <v>74</v>
      </c>
      <c r="E63">
        <v>4.7058</v>
      </c>
    </row>
    <row r="64" spans="1:5">
      <c r="A64" t="s">
        <v>2</v>
      </c>
      <c r="B64" t="s">
        <v>73</v>
      </c>
      <c r="C64">
        <v>-3</v>
      </c>
      <c r="D64" t="s">
        <v>74</v>
      </c>
      <c r="E64">
        <v>5.9001000000000001</v>
      </c>
    </row>
    <row r="65" spans="1:5">
      <c r="A65" t="s">
        <v>2</v>
      </c>
      <c r="B65" t="s">
        <v>73</v>
      </c>
      <c r="C65">
        <v>-4</v>
      </c>
      <c r="D65" t="s">
        <v>74</v>
      </c>
      <c r="E65">
        <v>6.8121</v>
      </c>
    </row>
    <row r="66" spans="1:5">
      <c r="A66" t="s">
        <v>2</v>
      </c>
      <c r="B66" t="s">
        <v>73</v>
      </c>
      <c r="C66">
        <v>-5</v>
      </c>
      <c r="D66" t="s">
        <v>74</v>
      </c>
      <c r="E66">
        <v>7.0152000000000001</v>
      </c>
    </row>
    <row r="67" spans="1:5">
      <c r="A67" t="s">
        <v>2</v>
      </c>
      <c r="B67" t="s">
        <v>73</v>
      </c>
      <c r="C67">
        <v>-6</v>
      </c>
      <c r="D67" t="s">
        <v>74</v>
      </c>
      <c r="E67">
        <v>6.3497000000000003</v>
      </c>
    </row>
    <row r="68" spans="1:5">
      <c r="A68" t="s">
        <v>2</v>
      </c>
      <c r="B68" t="s">
        <v>73</v>
      </c>
      <c r="C68">
        <v>-7</v>
      </c>
      <c r="D68" t="s">
        <v>74</v>
      </c>
      <c r="E68">
        <v>5.8883000000000001</v>
      </c>
    </row>
    <row r="69" spans="1:5">
      <c r="A69" t="s">
        <v>2</v>
      </c>
      <c r="B69" t="s">
        <v>73</v>
      </c>
      <c r="C69">
        <v>-8</v>
      </c>
      <c r="D69" t="s">
        <v>74</v>
      </c>
      <c r="E69">
        <v>7.3833000000000002</v>
      </c>
    </row>
    <row r="70" spans="1:5">
      <c r="A70" t="s">
        <v>2</v>
      </c>
      <c r="B70" t="s">
        <v>73</v>
      </c>
      <c r="C70">
        <v>-9</v>
      </c>
      <c r="D70" t="s">
        <v>74</v>
      </c>
      <c r="E70">
        <v>8.4472000000000005</v>
      </c>
    </row>
    <row r="71" spans="1:5">
      <c r="A71" t="s">
        <v>2</v>
      </c>
      <c r="B71" t="s">
        <v>73</v>
      </c>
      <c r="C71">
        <v>-10</v>
      </c>
      <c r="D71" t="s">
        <v>74</v>
      </c>
      <c r="E71">
        <v>5.7851999999999997</v>
      </c>
    </row>
    <row r="72" spans="1:5">
      <c r="A72" t="s">
        <v>2</v>
      </c>
      <c r="B72" t="s">
        <v>73</v>
      </c>
      <c r="C72">
        <v>-11</v>
      </c>
      <c r="D72" t="s">
        <v>74</v>
      </c>
      <c r="E72">
        <v>5.0678000000000001</v>
      </c>
    </row>
    <row r="73" spans="1:5">
      <c r="A73" t="s">
        <v>2</v>
      </c>
      <c r="B73" t="s">
        <v>73</v>
      </c>
      <c r="C73">
        <v>-12</v>
      </c>
      <c r="D73" t="s">
        <v>74</v>
      </c>
      <c r="E73">
        <v>5.0914000000000001</v>
      </c>
    </row>
    <row r="74" spans="1:5">
      <c r="A74" t="s">
        <v>2</v>
      </c>
      <c r="B74" t="s">
        <v>73</v>
      </c>
      <c r="C74">
        <v>-13</v>
      </c>
      <c r="D74" t="s">
        <v>74</v>
      </c>
      <c r="E74">
        <v>4.5854999999999997</v>
      </c>
    </row>
    <row r="75" spans="1:5">
      <c r="A75" t="s">
        <v>2</v>
      </c>
      <c r="B75" t="s">
        <v>73</v>
      </c>
      <c r="C75">
        <v>-14</v>
      </c>
      <c r="D75" t="s">
        <v>74</v>
      </c>
      <c r="E75">
        <v>4.6003999999999996</v>
      </c>
    </row>
    <row r="76" spans="1:5">
      <c r="A76" t="s">
        <v>2</v>
      </c>
      <c r="B76" t="s">
        <v>73</v>
      </c>
      <c r="C76">
        <v>0</v>
      </c>
      <c r="D76" t="s">
        <v>65</v>
      </c>
      <c r="E76">
        <v>2017878047.8369999</v>
      </c>
    </row>
    <row r="77" spans="1:5">
      <c r="A77" t="s">
        <v>2</v>
      </c>
      <c r="B77" t="s">
        <v>73</v>
      </c>
      <c r="C77">
        <v>-1</v>
      </c>
      <c r="D77" t="s">
        <v>65</v>
      </c>
      <c r="E77">
        <v>2047763007.4317999</v>
      </c>
    </row>
    <row r="78" spans="1:5">
      <c r="A78" t="s">
        <v>2</v>
      </c>
      <c r="B78" t="s">
        <v>73</v>
      </c>
      <c r="C78">
        <v>-2</v>
      </c>
      <c r="D78" t="s">
        <v>65</v>
      </c>
      <c r="E78">
        <v>1825645363.4482999</v>
      </c>
    </row>
    <row r="79" spans="1:5">
      <c r="A79" t="s">
        <v>2</v>
      </c>
      <c r="B79" t="s">
        <v>73</v>
      </c>
      <c r="C79">
        <v>-3</v>
      </c>
      <c r="D79" t="s">
        <v>65</v>
      </c>
      <c r="E79">
        <v>1796107620.7384</v>
      </c>
    </row>
    <row r="80" spans="1:5">
      <c r="A80" t="s">
        <v>2</v>
      </c>
      <c r="B80" t="s">
        <v>73</v>
      </c>
      <c r="C80">
        <v>-4</v>
      </c>
      <c r="D80" t="s">
        <v>65</v>
      </c>
      <c r="E80">
        <v>1747471957.9897001</v>
      </c>
    </row>
    <row r="81" spans="1:5">
      <c r="A81" t="s">
        <v>2</v>
      </c>
      <c r="B81" t="s">
        <v>73</v>
      </c>
      <c r="C81">
        <v>-5</v>
      </c>
      <c r="D81" t="s">
        <v>65</v>
      </c>
      <c r="E81">
        <v>1521632733.1003001</v>
      </c>
    </row>
    <row r="82" spans="1:5">
      <c r="A82" t="s">
        <v>2</v>
      </c>
      <c r="B82" t="s">
        <v>73</v>
      </c>
      <c r="C82">
        <v>-6</v>
      </c>
      <c r="D82" t="s">
        <v>65</v>
      </c>
      <c r="E82">
        <v>1517746258.3541</v>
      </c>
    </row>
    <row r="83" spans="1:5">
      <c r="A83" t="s">
        <v>2</v>
      </c>
      <c r="B83" t="s">
        <v>73</v>
      </c>
      <c r="C83">
        <v>-7</v>
      </c>
      <c r="D83" t="s">
        <v>65</v>
      </c>
      <c r="E83">
        <v>1592048609.7711</v>
      </c>
    </row>
    <row r="84" spans="1:5">
      <c r="A84" t="s">
        <v>2</v>
      </c>
      <c r="B84" t="s">
        <v>73</v>
      </c>
      <c r="C84">
        <v>-8</v>
      </c>
      <c r="D84" t="s">
        <v>65</v>
      </c>
      <c r="E84">
        <v>1810455087.9109001</v>
      </c>
    </row>
    <row r="85" spans="1:5">
      <c r="A85" t="s">
        <v>2</v>
      </c>
      <c r="B85" t="s">
        <v>73</v>
      </c>
      <c r="C85">
        <v>-9</v>
      </c>
      <c r="D85" t="s">
        <v>65</v>
      </c>
      <c r="E85">
        <v>1826969820.0788</v>
      </c>
    </row>
    <row r="86" spans="1:5">
      <c r="A86" t="s">
        <v>2</v>
      </c>
      <c r="B86" t="s">
        <v>73</v>
      </c>
      <c r="C86">
        <v>-10</v>
      </c>
      <c r="D86" t="s">
        <v>65</v>
      </c>
      <c r="E86">
        <v>1779550848.3845</v>
      </c>
    </row>
    <row r="87" spans="1:5">
      <c r="A87" t="s">
        <v>2</v>
      </c>
      <c r="B87" t="s">
        <v>73</v>
      </c>
      <c r="C87">
        <v>-11</v>
      </c>
      <c r="D87" t="s">
        <v>65</v>
      </c>
      <c r="E87">
        <v>2006854036.8478999</v>
      </c>
    </row>
    <row r="88" spans="1:5">
      <c r="A88" t="s">
        <v>2</v>
      </c>
      <c r="B88" t="s">
        <v>73</v>
      </c>
      <c r="C88">
        <v>-12</v>
      </c>
      <c r="D88" t="s">
        <v>65</v>
      </c>
      <c r="E88">
        <v>1815514291.8073001</v>
      </c>
    </row>
    <row r="89" spans="1:5">
      <c r="A89" t="s">
        <v>2</v>
      </c>
      <c r="B89" t="s">
        <v>73</v>
      </c>
      <c r="C89">
        <v>-13</v>
      </c>
      <c r="D89" t="s">
        <v>65</v>
      </c>
      <c r="E89">
        <v>1666870724.1793001</v>
      </c>
    </row>
    <row r="90" spans="1:5">
      <c r="A90" t="s">
        <v>2</v>
      </c>
      <c r="B90" t="s">
        <v>73</v>
      </c>
      <c r="C90">
        <v>-14</v>
      </c>
      <c r="D90" t="s">
        <v>65</v>
      </c>
      <c r="E90">
        <v>1624617954.925</v>
      </c>
    </row>
    <row r="91" spans="1:5">
      <c r="A91" t="s">
        <v>2</v>
      </c>
      <c r="B91" t="s">
        <v>73</v>
      </c>
      <c r="C91">
        <v>0</v>
      </c>
      <c r="D91" t="s">
        <v>62</v>
      </c>
      <c r="E91">
        <v>0</v>
      </c>
    </row>
    <row r="92" spans="1:5">
      <c r="A92" t="s">
        <v>2</v>
      </c>
      <c r="B92" t="s">
        <v>73</v>
      </c>
      <c r="C92">
        <v>-1</v>
      </c>
      <c r="D92" t="s">
        <v>62</v>
      </c>
      <c r="E92">
        <v>0</v>
      </c>
    </row>
    <row r="93" spans="1:5">
      <c r="A93" t="s">
        <v>2</v>
      </c>
      <c r="B93" t="s">
        <v>73</v>
      </c>
      <c r="C93">
        <v>-2</v>
      </c>
      <c r="D93" t="s">
        <v>62</v>
      </c>
      <c r="E93">
        <v>0</v>
      </c>
    </row>
    <row r="94" spans="1:5">
      <c r="A94" t="s">
        <v>2</v>
      </c>
      <c r="B94" t="s">
        <v>73</v>
      </c>
      <c r="C94">
        <v>-3</v>
      </c>
      <c r="D94" t="s">
        <v>62</v>
      </c>
      <c r="E94">
        <v>0</v>
      </c>
    </row>
    <row r="95" spans="1:5">
      <c r="A95" t="s">
        <v>2</v>
      </c>
      <c r="B95" t="s">
        <v>73</v>
      </c>
      <c r="C95">
        <v>-4</v>
      </c>
      <c r="D95" t="s">
        <v>62</v>
      </c>
      <c r="E95">
        <v>0</v>
      </c>
    </row>
    <row r="96" spans="1:5">
      <c r="A96" t="s">
        <v>2</v>
      </c>
      <c r="B96" t="s">
        <v>73</v>
      </c>
      <c r="C96">
        <v>-5</v>
      </c>
      <c r="D96" t="s">
        <v>62</v>
      </c>
      <c r="E96">
        <v>0</v>
      </c>
    </row>
    <row r="97" spans="1:5">
      <c r="A97" t="s">
        <v>2</v>
      </c>
      <c r="B97" t="s">
        <v>73</v>
      </c>
      <c r="C97">
        <v>-6</v>
      </c>
      <c r="D97" t="s">
        <v>62</v>
      </c>
      <c r="E97">
        <v>0</v>
      </c>
    </row>
    <row r="98" spans="1:5">
      <c r="A98" t="s">
        <v>2</v>
      </c>
      <c r="B98" t="s">
        <v>73</v>
      </c>
      <c r="C98">
        <v>-7</v>
      </c>
      <c r="D98" t="s">
        <v>62</v>
      </c>
      <c r="E98">
        <v>0</v>
      </c>
    </row>
    <row r="99" spans="1:5">
      <c r="A99" t="s">
        <v>2</v>
      </c>
      <c r="B99" t="s">
        <v>73</v>
      </c>
      <c r="C99">
        <v>-8</v>
      </c>
      <c r="D99" t="s">
        <v>62</v>
      </c>
      <c r="E99">
        <v>0</v>
      </c>
    </row>
    <row r="100" spans="1:5">
      <c r="A100" t="s">
        <v>2</v>
      </c>
      <c r="B100" t="s">
        <v>73</v>
      </c>
      <c r="C100">
        <v>-9</v>
      </c>
      <c r="D100" t="s">
        <v>62</v>
      </c>
      <c r="E100">
        <v>0</v>
      </c>
    </row>
    <row r="101" spans="1:5">
      <c r="A101" t="s">
        <v>2</v>
      </c>
      <c r="B101" t="s">
        <v>73</v>
      </c>
      <c r="C101">
        <v>-10</v>
      </c>
      <c r="D101" t="s">
        <v>62</v>
      </c>
      <c r="E101">
        <v>0</v>
      </c>
    </row>
    <row r="102" spans="1:5">
      <c r="A102" t="s">
        <v>2</v>
      </c>
      <c r="B102" t="s">
        <v>73</v>
      </c>
      <c r="C102">
        <v>-11</v>
      </c>
      <c r="D102" t="s">
        <v>62</v>
      </c>
      <c r="E102">
        <v>0</v>
      </c>
    </row>
    <row r="103" spans="1:5">
      <c r="A103" t="s">
        <v>2</v>
      </c>
      <c r="B103" t="s">
        <v>73</v>
      </c>
      <c r="C103">
        <v>-12</v>
      </c>
      <c r="D103" t="s">
        <v>62</v>
      </c>
      <c r="E103">
        <v>0</v>
      </c>
    </row>
    <row r="104" spans="1:5">
      <c r="A104" t="s">
        <v>2</v>
      </c>
      <c r="B104" t="s">
        <v>73</v>
      </c>
      <c r="C104">
        <v>-13</v>
      </c>
      <c r="D104" t="s">
        <v>62</v>
      </c>
      <c r="E104">
        <v>0</v>
      </c>
    </row>
    <row r="105" spans="1:5">
      <c r="A105" t="s">
        <v>2</v>
      </c>
      <c r="B105" t="s">
        <v>73</v>
      </c>
      <c r="C105">
        <v>-14</v>
      </c>
      <c r="D105" t="s">
        <v>62</v>
      </c>
      <c r="E105">
        <v>0</v>
      </c>
    </row>
    <row r="106" spans="1:5">
      <c r="A106" t="s">
        <v>2</v>
      </c>
      <c r="B106" t="s">
        <v>73</v>
      </c>
      <c r="C106">
        <v>0</v>
      </c>
      <c r="D106" t="s">
        <v>72</v>
      </c>
      <c r="E106">
        <v>84088743220.800003</v>
      </c>
    </row>
    <row r="107" spans="1:5">
      <c r="A107" t="s">
        <v>2</v>
      </c>
      <c r="B107" t="s">
        <v>73</v>
      </c>
      <c r="C107">
        <v>-1</v>
      </c>
      <c r="D107" t="s">
        <v>72</v>
      </c>
      <c r="E107">
        <v>59079133719.209999</v>
      </c>
    </row>
    <row r="108" spans="1:5">
      <c r="A108" t="s">
        <v>2</v>
      </c>
      <c r="B108" t="s">
        <v>73</v>
      </c>
      <c r="C108">
        <v>-2</v>
      </c>
      <c r="D108" t="s">
        <v>72</v>
      </c>
      <c r="E108">
        <v>50946102433.379997</v>
      </c>
    </row>
    <row r="109" spans="1:5">
      <c r="A109" t="s">
        <v>2</v>
      </c>
      <c r="B109" t="s">
        <v>73</v>
      </c>
      <c r="C109">
        <v>-3</v>
      </c>
      <c r="D109" t="s">
        <v>72</v>
      </c>
      <c r="E109">
        <v>45954117732</v>
      </c>
    </row>
    <row r="110" spans="1:5">
      <c r="A110" t="s">
        <v>2</v>
      </c>
      <c r="B110" t="s">
        <v>73</v>
      </c>
      <c r="C110">
        <v>-4</v>
      </c>
      <c r="D110" t="s">
        <v>72</v>
      </c>
      <c r="E110">
        <v>39016132108.800003</v>
      </c>
    </row>
    <row r="111" spans="1:5">
      <c r="A111" t="s">
        <v>2</v>
      </c>
      <c r="B111" t="s">
        <v>73</v>
      </c>
      <c r="C111">
        <v>-5</v>
      </c>
      <c r="D111" t="s">
        <v>72</v>
      </c>
      <c r="E111">
        <v>34374448435.129997</v>
      </c>
    </row>
    <row r="112" spans="1:5">
      <c r="A112" t="s">
        <v>2</v>
      </c>
      <c r="B112" t="s">
        <v>73</v>
      </c>
      <c r="C112">
        <v>-6</v>
      </c>
      <c r="D112" t="s">
        <v>72</v>
      </c>
      <c r="E112">
        <v>22876407819</v>
      </c>
    </row>
    <row r="113" spans="1:5">
      <c r="A113" t="s">
        <v>2</v>
      </c>
      <c r="B113" t="s">
        <v>73</v>
      </c>
      <c r="C113">
        <v>-7</v>
      </c>
      <c r="D113" t="s">
        <v>72</v>
      </c>
      <c r="E113">
        <v>20557558230</v>
      </c>
    </row>
    <row r="114" spans="1:5">
      <c r="A114" t="s">
        <v>2</v>
      </c>
      <c r="B114" t="s">
        <v>73</v>
      </c>
      <c r="C114">
        <v>-8</v>
      </c>
      <c r="D114" t="s">
        <v>72</v>
      </c>
      <c r="E114">
        <v>25348800099.040001</v>
      </c>
    </row>
    <row r="115" spans="1:5">
      <c r="A115" t="s">
        <v>2</v>
      </c>
      <c r="B115" t="s">
        <v>73</v>
      </c>
      <c r="C115">
        <v>-9</v>
      </c>
      <c r="D115" t="s">
        <v>72</v>
      </c>
      <c r="E115">
        <v>24557904780.889999</v>
      </c>
    </row>
    <row r="116" spans="1:5">
      <c r="A116" t="s">
        <v>2</v>
      </c>
      <c r="B116" t="s">
        <v>73</v>
      </c>
      <c r="C116">
        <v>-10</v>
      </c>
      <c r="D116" t="s">
        <v>72</v>
      </c>
      <c r="E116">
        <v>17472700779.84</v>
      </c>
    </row>
    <row r="117" spans="1:5">
      <c r="A117" t="s">
        <v>2</v>
      </c>
      <c r="B117" t="s">
        <v>73</v>
      </c>
      <c r="C117">
        <v>-11</v>
      </c>
      <c r="D117" t="s">
        <v>72</v>
      </c>
      <c r="E117">
        <v>14359530052</v>
      </c>
    </row>
    <row r="118" spans="1:5">
      <c r="A118" t="s">
        <v>2</v>
      </c>
      <c r="B118" t="s">
        <v>73</v>
      </c>
      <c r="C118">
        <v>-12</v>
      </c>
      <c r="D118" t="s">
        <v>72</v>
      </c>
      <c r="E118">
        <v>14441080410</v>
      </c>
    </row>
    <row r="119" spans="1:5">
      <c r="A119" t="s">
        <v>2</v>
      </c>
      <c r="B119" t="s">
        <v>73</v>
      </c>
      <c r="C119">
        <v>-13</v>
      </c>
      <c r="D119" t="s">
        <v>72</v>
      </c>
      <c r="E119">
        <v>9211320119.7600002</v>
      </c>
    </row>
    <row r="120" spans="1:5">
      <c r="A120" t="s">
        <v>2</v>
      </c>
      <c r="B120" t="s">
        <v>73</v>
      </c>
      <c r="C120">
        <v>-14</v>
      </c>
      <c r="D120" t="s">
        <v>72</v>
      </c>
      <c r="E120">
        <v>7006742774.5</v>
      </c>
    </row>
    <row r="121" spans="1:5">
      <c r="A121" t="s">
        <v>2</v>
      </c>
      <c r="B121" t="s">
        <v>73</v>
      </c>
      <c r="C121">
        <v>0</v>
      </c>
      <c r="D121" t="s">
        <v>60</v>
      </c>
      <c r="E121">
        <v>1468242450</v>
      </c>
    </row>
    <row r="122" spans="1:5">
      <c r="A122" t="s">
        <v>2</v>
      </c>
      <c r="B122" t="s">
        <v>73</v>
      </c>
      <c r="C122">
        <v>-1</v>
      </c>
      <c r="D122" t="s">
        <v>60</v>
      </c>
      <c r="E122">
        <v>2762519800</v>
      </c>
    </row>
    <row r="123" spans="1:5">
      <c r="A123" t="s">
        <v>2</v>
      </c>
      <c r="B123" t="s">
        <v>73</v>
      </c>
      <c r="C123">
        <v>-2</v>
      </c>
      <c r="D123" t="s">
        <v>60</v>
      </c>
      <c r="E123">
        <v>3396956100</v>
      </c>
    </row>
    <row r="124" spans="1:5">
      <c r="A124" t="s">
        <v>2</v>
      </c>
      <c r="B124" t="s">
        <v>73</v>
      </c>
      <c r="C124">
        <v>-3</v>
      </c>
      <c r="D124" t="s">
        <v>60</v>
      </c>
      <c r="E124">
        <v>4158326750</v>
      </c>
    </row>
    <row r="125" spans="1:5">
      <c r="A125" t="s">
        <v>2</v>
      </c>
      <c r="B125" t="s">
        <v>73</v>
      </c>
      <c r="C125">
        <v>-4</v>
      </c>
      <c r="D125" t="s">
        <v>60</v>
      </c>
      <c r="E125">
        <v>5182067750</v>
      </c>
    </row>
    <row r="126" spans="1:5">
      <c r="A126" t="s">
        <v>2</v>
      </c>
      <c r="B126" t="s">
        <v>73</v>
      </c>
      <c r="C126">
        <v>-5</v>
      </c>
      <c r="D126" t="s">
        <v>60</v>
      </c>
      <c r="E126">
        <v>4378726300</v>
      </c>
    </row>
    <row r="127" spans="1:5">
      <c r="A127" t="s">
        <v>2</v>
      </c>
      <c r="B127" t="s">
        <v>73</v>
      </c>
      <c r="C127">
        <v>-6</v>
      </c>
      <c r="D127" t="s">
        <v>60</v>
      </c>
      <c r="E127">
        <v>3727598100</v>
      </c>
    </row>
    <row r="128" spans="1:5">
      <c r="A128" t="s">
        <v>2</v>
      </c>
      <c r="B128" t="s">
        <v>73</v>
      </c>
      <c r="C128">
        <v>-7</v>
      </c>
      <c r="D128" t="s">
        <v>60</v>
      </c>
      <c r="E128">
        <v>3420028600</v>
      </c>
    </row>
    <row r="129" spans="1:5">
      <c r="A129" t="s">
        <v>2</v>
      </c>
      <c r="B129" t="s">
        <v>73</v>
      </c>
      <c r="C129">
        <v>-8</v>
      </c>
      <c r="D129" t="s">
        <v>60</v>
      </c>
      <c r="E129">
        <v>2376384700</v>
      </c>
    </row>
    <row r="130" spans="1:5">
      <c r="A130" t="s">
        <v>2</v>
      </c>
      <c r="B130" t="s">
        <v>73</v>
      </c>
      <c r="C130">
        <v>-9</v>
      </c>
      <c r="D130" t="s">
        <v>60</v>
      </c>
      <c r="E130">
        <v>2554971650</v>
      </c>
    </row>
    <row r="131" spans="1:5">
      <c r="A131" t="s">
        <v>2</v>
      </c>
      <c r="B131" t="s">
        <v>73</v>
      </c>
      <c r="C131">
        <v>-10</v>
      </c>
      <c r="D131" t="s">
        <v>60</v>
      </c>
      <c r="E131">
        <v>2633639700</v>
      </c>
    </row>
    <row r="132" spans="1:5">
      <c r="A132" t="s">
        <v>2</v>
      </c>
      <c r="B132" t="s">
        <v>73</v>
      </c>
      <c r="C132">
        <v>-11</v>
      </c>
      <c r="D132" t="s">
        <v>60</v>
      </c>
      <c r="E132">
        <v>2355602000</v>
      </c>
    </row>
    <row r="133" spans="1:5">
      <c r="A133" t="s">
        <v>2</v>
      </c>
      <c r="B133" t="s">
        <v>73</v>
      </c>
      <c r="C133">
        <v>-12</v>
      </c>
      <c r="D133" t="s">
        <v>60</v>
      </c>
      <c r="E133">
        <v>2422687900</v>
      </c>
    </row>
    <row r="134" spans="1:5">
      <c r="A134" t="s">
        <v>2</v>
      </c>
      <c r="B134" t="s">
        <v>73</v>
      </c>
      <c r="C134">
        <v>-13</v>
      </c>
      <c r="D134" t="s">
        <v>60</v>
      </c>
      <c r="E134">
        <v>1693459000</v>
      </c>
    </row>
    <row r="135" spans="1:5">
      <c r="A135" t="s">
        <v>2</v>
      </c>
      <c r="B135" t="s">
        <v>73</v>
      </c>
      <c r="C135">
        <v>-14</v>
      </c>
      <c r="D135" t="s">
        <v>60</v>
      </c>
      <c r="E135">
        <v>737741800</v>
      </c>
    </row>
    <row r="136" spans="1:5">
      <c r="A136" t="s">
        <v>2</v>
      </c>
      <c r="B136" t="s">
        <v>73</v>
      </c>
      <c r="C136">
        <v>0</v>
      </c>
      <c r="D136" t="s">
        <v>67</v>
      </c>
      <c r="E136">
        <v>504987000</v>
      </c>
    </row>
    <row r="137" spans="1:5">
      <c r="A137" t="s">
        <v>2</v>
      </c>
      <c r="B137" t="s">
        <v>73</v>
      </c>
      <c r="C137">
        <v>-1</v>
      </c>
      <c r="D137" t="s">
        <v>67</v>
      </c>
      <c r="E137">
        <v>513846000</v>
      </c>
    </row>
    <row r="138" spans="1:5">
      <c r="A138" t="s">
        <v>2</v>
      </c>
      <c r="B138" t="s">
        <v>73</v>
      </c>
      <c r="C138">
        <v>-2</v>
      </c>
      <c r="D138" t="s">
        <v>67</v>
      </c>
      <c r="E138">
        <v>553302000</v>
      </c>
    </row>
    <row r="139" spans="1:5">
      <c r="A139" t="s">
        <v>2</v>
      </c>
      <c r="B139" t="s">
        <v>73</v>
      </c>
      <c r="C139">
        <v>-3</v>
      </c>
      <c r="D139" t="s">
        <v>67</v>
      </c>
      <c r="E139">
        <v>467643000</v>
      </c>
    </row>
    <row r="140" spans="1:5">
      <c r="A140" t="s">
        <v>2</v>
      </c>
      <c r="B140" t="s">
        <v>73</v>
      </c>
      <c r="C140">
        <v>-4</v>
      </c>
      <c r="D140" t="s">
        <v>67</v>
      </c>
      <c r="E140">
        <v>478595000</v>
      </c>
    </row>
    <row r="141" spans="1:5">
      <c r="A141" t="s">
        <v>2</v>
      </c>
      <c r="B141" t="s">
        <v>73</v>
      </c>
      <c r="C141">
        <v>-5</v>
      </c>
      <c r="D141" t="s">
        <v>67</v>
      </c>
      <c r="E141">
        <v>471921000</v>
      </c>
    </row>
    <row r="142" spans="1:5">
      <c r="A142" t="s">
        <v>2</v>
      </c>
      <c r="B142" t="s">
        <v>73</v>
      </c>
      <c r="C142">
        <v>-6</v>
      </c>
      <c r="D142" t="s">
        <v>67</v>
      </c>
      <c r="E142">
        <v>438977000</v>
      </c>
    </row>
    <row r="143" spans="1:5">
      <c r="A143" t="s">
        <v>2</v>
      </c>
      <c r="B143" t="s">
        <v>73</v>
      </c>
      <c r="C143">
        <v>-7</v>
      </c>
      <c r="D143" t="s">
        <v>67</v>
      </c>
      <c r="E143">
        <v>587191000</v>
      </c>
    </row>
    <row r="144" spans="1:5">
      <c r="A144" t="s">
        <v>2</v>
      </c>
      <c r="B144" t="s">
        <v>73</v>
      </c>
      <c r="C144">
        <v>-8</v>
      </c>
      <c r="D144" t="s">
        <v>67</v>
      </c>
      <c r="E144">
        <v>652169000</v>
      </c>
    </row>
    <row r="145" spans="1:5">
      <c r="A145" t="s">
        <v>2</v>
      </c>
      <c r="B145" t="s">
        <v>73</v>
      </c>
      <c r="C145">
        <v>-9</v>
      </c>
      <c r="D145" t="s">
        <v>67</v>
      </c>
      <c r="E145">
        <v>740186000</v>
      </c>
    </row>
    <row r="146" spans="1:5">
      <c r="A146" t="s">
        <v>2</v>
      </c>
      <c r="B146" t="s">
        <v>73</v>
      </c>
      <c r="C146">
        <v>-10</v>
      </c>
      <c r="D146" t="s">
        <v>67</v>
      </c>
      <c r="E146">
        <v>867878000</v>
      </c>
    </row>
    <row r="147" spans="1:5">
      <c r="A147" t="s">
        <v>2</v>
      </c>
      <c r="B147" t="s">
        <v>73</v>
      </c>
      <c r="C147">
        <v>-11</v>
      </c>
      <c r="D147" t="s">
        <v>67</v>
      </c>
      <c r="E147">
        <v>980959000</v>
      </c>
    </row>
    <row r="148" spans="1:5">
      <c r="A148" t="s">
        <v>2</v>
      </c>
      <c r="B148" t="s">
        <v>73</v>
      </c>
      <c r="C148">
        <v>-12</v>
      </c>
      <c r="D148" t="s">
        <v>67</v>
      </c>
      <c r="E148">
        <v>940963000</v>
      </c>
    </row>
    <row r="149" spans="1:5">
      <c r="A149" t="s">
        <v>2</v>
      </c>
      <c r="B149" t="s">
        <v>73</v>
      </c>
      <c r="C149">
        <v>-13</v>
      </c>
      <c r="D149" t="s">
        <v>67</v>
      </c>
      <c r="E149">
        <v>883586000</v>
      </c>
    </row>
    <row r="150" spans="1:5">
      <c r="A150" t="s">
        <v>2</v>
      </c>
      <c r="B150" t="s">
        <v>73</v>
      </c>
      <c r="C150">
        <v>-14</v>
      </c>
      <c r="D150" t="s">
        <v>67</v>
      </c>
      <c r="E150">
        <v>519396000</v>
      </c>
    </row>
    <row r="151" spans="1:5">
      <c r="A151" t="s">
        <v>2</v>
      </c>
      <c r="B151" t="s">
        <v>73</v>
      </c>
      <c r="C151">
        <v>0</v>
      </c>
      <c r="D151" t="s">
        <v>75</v>
      </c>
      <c r="E151">
        <v>0.1055</v>
      </c>
    </row>
    <row r="152" spans="1:5">
      <c r="A152" t="s">
        <v>2</v>
      </c>
      <c r="B152" t="s">
        <v>73</v>
      </c>
      <c r="C152">
        <v>-1</v>
      </c>
      <c r="D152" t="s">
        <v>75</v>
      </c>
      <c r="E152">
        <v>0.1048</v>
      </c>
    </row>
    <row r="153" spans="1:5">
      <c r="A153" t="s">
        <v>2</v>
      </c>
      <c r="B153" t="s">
        <v>73</v>
      </c>
      <c r="C153">
        <v>-2</v>
      </c>
      <c r="D153" t="s">
        <v>75</v>
      </c>
      <c r="E153">
        <v>0.10349999999999999</v>
      </c>
    </row>
    <row r="154" spans="1:5">
      <c r="A154" t="s">
        <v>2</v>
      </c>
      <c r="B154" t="s">
        <v>73</v>
      </c>
      <c r="C154">
        <v>-3</v>
      </c>
      <c r="D154" t="s">
        <v>75</v>
      </c>
      <c r="E154">
        <v>0.1043</v>
      </c>
    </row>
    <row r="155" spans="1:5">
      <c r="A155" t="s">
        <v>2</v>
      </c>
      <c r="B155" t="s">
        <v>73</v>
      </c>
      <c r="C155">
        <v>-4</v>
      </c>
      <c r="D155" t="s">
        <v>75</v>
      </c>
      <c r="E155">
        <v>9.6000000000000002E-2</v>
      </c>
    </row>
    <row r="156" spans="1:5">
      <c r="A156" t="s">
        <v>2</v>
      </c>
      <c r="B156" t="s">
        <v>73</v>
      </c>
      <c r="C156">
        <v>-5</v>
      </c>
      <c r="D156" t="s">
        <v>75</v>
      </c>
      <c r="E156">
        <v>9.2700000000000005E-2</v>
      </c>
    </row>
    <row r="157" spans="1:5">
      <c r="A157" t="s">
        <v>2</v>
      </c>
      <c r="B157" t="s">
        <v>73</v>
      </c>
      <c r="C157">
        <v>-6</v>
      </c>
      <c r="D157" t="s">
        <v>75</v>
      </c>
      <c r="E157">
        <v>9.2600000000000002E-2</v>
      </c>
    </row>
    <row r="158" spans="1:5">
      <c r="A158" t="s">
        <v>2</v>
      </c>
      <c r="B158" t="s">
        <v>73</v>
      </c>
      <c r="C158">
        <v>-7</v>
      </c>
      <c r="D158" t="s">
        <v>75</v>
      </c>
      <c r="E158">
        <v>9.0800000000000006E-2</v>
      </c>
    </row>
    <row r="159" spans="1:5">
      <c r="A159" t="s">
        <v>2</v>
      </c>
      <c r="B159" t="s">
        <v>73</v>
      </c>
      <c r="C159">
        <v>-8</v>
      </c>
      <c r="D159" t="s">
        <v>75</v>
      </c>
      <c r="E159">
        <v>8.5599999999999996E-2</v>
      </c>
    </row>
    <row r="160" spans="1:5">
      <c r="A160" t="s">
        <v>2</v>
      </c>
      <c r="B160" t="s">
        <v>73</v>
      </c>
      <c r="C160">
        <v>-9</v>
      </c>
      <c r="D160" t="s">
        <v>75</v>
      </c>
      <c r="E160">
        <v>8.4099999999999994E-2</v>
      </c>
    </row>
    <row r="161" spans="1:5">
      <c r="A161" t="s">
        <v>2</v>
      </c>
      <c r="B161" t="s">
        <v>73</v>
      </c>
      <c r="C161">
        <v>-10</v>
      </c>
      <c r="D161" t="s">
        <v>75</v>
      </c>
      <c r="E161">
        <v>7.5899999999999995E-2</v>
      </c>
    </row>
    <row r="162" spans="1:5">
      <c r="A162" t="s">
        <v>2</v>
      </c>
      <c r="B162" t="s">
        <v>73</v>
      </c>
      <c r="C162">
        <v>-11</v>
      </c>
      <c r="D162" t="s">
        <v>75</v>
      </c>
      <c r="E162">
        <v>7.5899999999999995E-2</v>
      </c>
    </row>
    <row r="163" spans="1:5">
      <c r="A163" t="s">
        <v>2</v>
      </c>
      <c r="B163" t="s">
        <v>73</v>
      </c>
      <c r="C163">
        <v>-12</v>
      </c>
      <c r="D163" t="s">
        <v>75</v>
      </c>
      <c r="E163">
        <v>7.8700000000000006E-2</v>
      </c>
    </row>
    <row r="164" spans="1:5">
      <c r="A164" t="s">
        <v>2</v>
      </c>
      <c r="B164" t="s">
        <v>73</v>
      </c>
      <c r="C164">
        <v>-13</v>
      </c>
      <c r="D164" t="s">
        <v>75</v>
      </c>
      <c r="E164">
        <v>7.4899999999999994E-2</v>
      </c>
    </row>
    <row r="165" spans="1:5">
      <c r="A165" t="s">
        <v>2</v>
      </c>
      <c r="B165" t="s">
        <v>73</v>
      </c>
      <c r="C165">
        <v>-14</v>
      </c>
      <c r="D165" t="s">
        <v>75</v>
      </c>
      <c r="E165">
        <v>6.5600000000000006E-2</v>
      </c>
    </row>
    <row r="166" spans="1:5">
      <c r="A166" t="s">
        <v>2</v>
      </c>
      <c r="B166" t="s">
        <v>73</v>
      </c>
      <c r="C166">
        <v>0</v>
      </c>
      <c r="D166" t="s">
        <v>69</v>
      </c>
      <c r="E166">
        <v>-874764000</v>
      </c>
    </row>
    <row r="167" spans="1:5">
      <c r="A167" t="s">
        <v>2</v>
      </c>
      <c r="B167" t="s">
        <v>73</v>
      </c>
      <c r="C167">
        <v>-1</v>
      </c>
      <c r="D167" t="s">
        <v>69</v>
      </c>
      <c r="E167">
        <v>-874764000</v>
      </c>
    </row>
    <row r="168" spans="1:5">
      <c r="A168" t="s">
        <v>2</v>
      </c>
      <c r="B168" t="s">
        <v>73</v>
      </c>
      <c r="C168">
        <v>-2</v>
      </c>
      <c r="D168" t="s">
        <v>69</v>
      </c>
      <c r="E168">
        <v>-512491000</v>
      </c>
    </row>
    <row r="169" spans="1:5">
      <c r="A169" t="s">
        <v>2</v>
      </c>
      <c r="B169" t="s">
        <v>73</v>
      </c>
      <c r="C169">
        <v>-3</v>
      </c>
      <c r="D169" t="s">
        <v>69</v>
      </c>
      <c r="E169">
        <v>-366613000</v>
      </c>
    </row>
    <row r="170" spans="1:5">
      <c r="A170" t="s">
        <v>2</v>
      </c>
      <c r="B170" t="s">
        <v>73</v>
      </c>
      <c r="C170">
        <v>-4</v>
      </c>
      <c r="D170" t="s">
        <v>69</v>
      </c>
      <c r="E170">
        <v>-995053000</v>
      </c>
    </row>
    <row r="171" spans="1:5">
      <c r="A171" t="s">
        <v>2</v>
      </c>
      <c r="B171" t="s">
        <v>73</v>
      </c>
      <c r="C171">
        <v>-5</v>
      </c>
      <c r="D171" t="s">
        <v>69</v>
      </c>
      <c r="E171">
        <v>-693874000</v>
      </c>
    </row>
    <row r="172" spans="1:5">
      <c r="A172" t="s">
        <v>2</v>
      </c>
      <c r="B172" t="s">
        <v>73</v>
      </c>
      <c r="C172">
        <v>-6</v>
      </c>
      <c r="D172" t="s">
        <v>69</v>
      </c>
      <c r="E172">
        <v>-671969000</v>
      </c>
    </row>
    <row r="173" spans="1:5">
      <c r="A173" t="s">
        <v>2</v>
      </c>
      <c r="B173" t="s">
        <v>73</v>
      </c>
      <c r="C173">
        <v>-7</v>
      </c>
      <c r="D173" t="s">
        <v>69</v>
      </c>
      <c r="E173">
        <v>-389281000</v>
      </c>
    </row>
    <row r="174" spans="1:5">
      <c r="A174" t="s">
        <v>2</v>
      </c>
      <c r="B174" t="s">
        <v>73</v>
      </c>
      <c r="C174">
        <v>-8</v>
      </c>
      <c r="D174" t="s">
        <v>69</v>
      </c>
      <c r="E174">
        <v>-297856000</v>
      </c>
    </row>
    <row r="175" spans="1:5">
      <c r="A175" t="s">
        <v>2</v>
      </c>
      <c r="B175" t="s">
        <v>73</v>
      </c>
      <c r="C175">
        <v>-9</v>
      </c>
      <c r="D175" t="s">
        <v>69</v>
      </c>
      <c r="E175">
        <v>-210171000</v>
      </c>
    </row>
    <row r="176" spans="1:5">
      <c r="A176" t="s">
        <v>2</v>
      </c>
      <c r="B176" t="s">
        <v>73</v>
      </c>
      <c r="C176">
        <v>-10</v>
      </c>
      <c r="D176" t="s">
        <v>69</v>
      </c>
      <c r="E176">
        <v>-290537000</v>
      </c>
    </row>
    <row r="177" spans="1:5">
      <c r="A177" t="s">
        <v>2</v>
      </c>
      <c r="B177" t="s">
        <v>73</v>
      </c>
      <c r="C177">
        <v>-11</v>
      </c>
      <c r="D177" t="s">
        <v>69</v>
      </c>
      <c r="E177">
        <v>-547805000</v>
      </c>
    </row>
    <row r="178" spans="1:5">
      <c r="A178" t="s">
        <v>2</v>
      </c>
      <c r="B178" t="s">
        <v>73</v>
      </c>
      <c r="C178">
        <v>-12</v>
      </c>
      <c r="D178" t="s">
        <v>69</v>
      </c>
      <c r="E178">
        <v>-403576000</v>
      </c>
    </row>
    <row r="179" spans="1:5">
      <c r="A179" t="s">
        <v>2</v>
      </c>
      <c r="B179" t="s">
        <v>73</v>
      </c>
      <c r="C179">
        <v>-13</v>
      </c>
      <c r="D179" t="s">
        <v>69</v>
      </c>
      <c r="E179">
        <v>-473297000</v>
      </c>
    </row>
    <row r="180" spans="1:5">
      <c r="A180" t="s">
        <v>2</v>
      </c>
      <c r="B180" t="s">
        <v>73</v>
      </c>
      <c r="C180">
        <v>-14</v>
      </c>
      <c r="D180" t="s">
        <v>69</v>
      </c>
      <c r="E180">
        <v>-158593000</v>
      </c>
    </row>
    <row r="181" spans="1:5">
      <c r="A181" t="s">
        <v>2</v>
      </c>
      <c r="B181" t="s">
        <v>73</v>
      </c>
      <c r="C181">
        <v>0</v>
      </c>
      <c r="D181" t="s">
        <v>76</v>
      </c>
      <c r="E181">
        <v>1.9099999999999999E-2</v>
      </c>
    </row>
    <row r="182" spans="1:5">
      <c r="A182" t="s">
        <v>2</v>
      </c>
      <c r="B182" t="s">
        <v>73</v>
      </c>
      <c r="C182">
        <v>-1</v>
      </c>
      <c r="D182" t="s">
        <v>76</v>
      </c>
      <c r="E182">
        <v>3.2599999999999997E-2</v>
      </c>
    </row>
    <row r="183" spans="1:5">
      <c r="A183" t="s">
        <v>2</v>
      </c>
      <c r="B183" t="s">
        <v>73</v>
      </c>
      <c r="C183">
        <v>-2</v>
      </c>
      <c r="D183" t="s">
        <v>76</v>
      </c>
      <c r="E183">
        <v>4.87E-2</v>
      </c>
    </row>
    <row r="184" spans="1:5">
      <c r="A184" t="s">
        <v>2</v>
      </c>
      <c r="B184" t="s">
        <v>73</v>
      </c>
      <c r="C184">
        <v>-3</v>
      </c>
      <c r="D184" t="s">
        <v>76</v>
      </c>
      <c r="E184">
        <v>2.07E-2</v>
      </c>
    </row>
    <row r="185" spans="1:5">
      <c r="A185" t="s">
        <v>2</v>
      </c>
      <c r="B185" t="s">
        <v>73</v>
      </c>
      <c r="C185">
        <v>-4</v>
      </c>
      <c r="D185" t="s">
        <v>76</v>
      </c>
      <c r="E185">
        <v>8.8700000000000001E-2</v>
      </c>
    </row>
    <row r="186" spans="1:5">
      <c r="A186" t="s">
        <v>2</v>
      </c>
      <c r="B186" t="s">
        <v>73</v>
      </c>
      <c r="C186">
        <v>-5</v>
      </c>
      <c r="D186" t="s">
        <v>76</v>
      </c>
      <c r="E186">
        <v>0.18440000000000001</v>
      </c>
    </row>
    <row r="187" spans="1:5">
      <c r="A187" t="s">
        <v>2</v>
      </c>
      <c r="B187" t="s">
        <v>73</v>
      </c>
      <c r="C187">
        <v>-6</v>
      </c>
      <c r="D187" t="s">
        <v>76</v>
      </c>
      <c r="E187">
        <v>-3.3E-3</v>
      </c>
    </row>
    <row r="188" spans="1:5">
      <c r="A188" t="s">
        <v>2</v>
      </c>
      <c r="B188" t="s">
        <v>73</v>
      </c>
      <c r="C188">
        <v>-7</v>
      </c>
      <c r="D188" t="s">
        <v>76</v>
      </c>
      <c r="E188">
        <v>-8.4699999999999998E-2</v>
      </c>
    </row>
    <row r="189" spans="1:5">
      <c r="A189" t="s">
        <v>2</v>
      </c>
      <c r="B189" t="s">
        <v>73</v>
      </c>
      <c r="C189">
        <v>-8</v>
      </c>
      <c r="D189" t="s">
        <v>76</v>
      </c>
      <c r="E189">
        <v>0.18</v>
      </c>
    </row>
    <row r="190" spans="1:5">
      <c r="A190" t="s">
        <v>2</v>
      </c>
      <c r="B190" t="s">
        <v>73</v>
      </c>
      <c r="C190">
        <v>-9</v>
      </c>
      <c r="D190" t="s">
        <v>76</v>
      </c>
      <c r="E190">
        <v>0.1769</v>
      </c>
    </row>
    <row r="191" spans="1:5">
      <c r="A191" t="s">
        <v>2</v>
      </c>
      <c r="B191" t="s">
        <v>73</v>
      </c>
      <c r="C191">
        <v>-10</v>
      </c>
      <c r="D191" t="s">
        <v>76</v>
      </c>
      <c r="E191">
        <v>6.6299999999999998E-2</v>
      </c>
    </row>
    <row r="192" spans="1:5">
      <c r="A192" t="s">
        <v>2</v>
      </c>
      <c r="B192" t="s">
        <v>73</v>
      </c>
      <c r="C192">
        <v>-11</v>
      </c>
      <c r="D192" t="s">
        <v>76</v>
      </c>
      <c r="E192">
        <v>0.13109999999999999</v>
      </c>
    </row>
    <row r="193" spans="1:5">
      <c r="A193" t="s">
        <v>2</v>
      </c>
      <c r="B193" t="s">
        <v>73</v>
      </c>
      <c r="C193">
        <v>-12</v>
      </c>
      <c r="D193" t="s">
        <v>76</v>
      </c>
      <c r="E193">
        <v>0.12809999999999999</v>
      </c>
    </row>
    <row r="194" spans="1:5">
      <c r="A194" t="s">
        <v>2</v>
      </c>
      <c r="B194" t="s">
        <v>73</v>
      </c>
      <c r="C194">
        <v>-13</v>
      </c>
      <c r="D194" t="s">
        <v>76</v>
      </c>
      <c r="E194">
        <v>2.23E-2</v>
      </c>
    </row>
    <row r="195" spans="1:5">
      <c r="A195" t="s">
        <v>2</v>
      </c>
      <c r="B195" t="s">
        <v>73</v>
      </c>
      <c r="C195">
        <v>0</v>
      </c>
      <c r="D195" t="s">
        <v>58</v>
      </c>
      <c r="E195">
        <v>0.32140000000000002</v>
      </c>
    </row>
    <row r="196" spans="1:5">
      <c r="A196" t="s">
        <v>2</v>
      </c>
      <c r="B196" t="s">
        <v>73</v>
      </c>
      <c r="C196">
        <v>-1</v>
      </c>
      <c r="D196" t="s">
        <v>58</v>
      </c>
      <c r="E196">
        <v>0.4299</v>
      </c>
    </row>
    <row r="197" spans="1:5">
      <c r="A197" t="s">
        <v>2</v>
      </c>
      <c r="B197" t="s">
        <v>73</v>
      </c>
      <c r="C197">
        <v>-2</v>
      </c>
      <c r="D197" t="s">
        <v>58</v>
      </c>
      <c r="E197">
        <v>0.48720000000000002</v>
      </c>
    </row>
    <row r="198" spans="1:5">
      <c r="A198" t="s">
        <v>2</v>
      </c>
      <c r="B198" t="s">
        <v>73</v>
      </c>
      <c r="C198">
        <v>-3</v>
      </c>
      <c r="D198" t="s">
        <v>58</v>
      </c>
      <c r="E198">
        <v>0.61509999999999998</v>
      </c>
    </row>
    <row r="199" spans="1:5">
      <c r="A199" t="s">
        <v>2</v>
      </c>
      <c r="B199" t="s">
        <v>73</v>
      </c>
      <c r="C199">
        <v>-4</v>
      </c>
      <c r="D199" t="s">
        <v>58</v>
      </c>
      <c r="E199">
        <v>0.65429999999999999</v>
      </c>
    </row>
    <row r="200" spans="1:5">
      <c r="A200" t="s">
        <v>2</v>
      </c>
      <c r="B200" t="s">
        <v>73</v>
      </c>
      <c r="C200">
        <v>-5</v>
      </c>
      <c r="D200" t="s">
        <v>58</v>
      </c>
      <c r="E200">
        <v>0.65069999999999995</v>
      </c>
    </row>
    <row r="201" spans="1:5">
      <c r="A201" t="s">
        <v>2</v>
      </c>
      <c r="B201" t="s">
        <v>73</v>
      </c>
      <c r="C201">
        <v>-6</v>
      </c>
      <c r="D201" t="s">
        <v>58</v>
      </c>
      <c r="E201">
        <v>0.58799999999999997</v>
      </c>
    </row>
    <row r="202" spans="1:5">
      <c r="A202" t="s">
        <v>2</v>
      </c>
      <c r="B202" t="s">
        <v>73</v>
      </c>
      <c r="C202">
        <v>-7</v>
      </c>
      <c r="D202" t="s">
        <v>58</v>
      </c>
      <c r="E202">
        <v>0.53449999999999998</v>
      </c>
    </row>
    <row r="203" spans="1:5">
      <c r="A203" t="s">
        <v>2</v>
      </c>
      <c r="B203" t="s">
        <v>73</v>
      </c>
      <c r="C203">
        <v>-8</v>
      </c>
      <c r="D203" t="s">
        <v>58</v>
      </c>
      <c r="E203">
        <v>0.63170000000000004</v>
      </c>
    </row>
    <row r="204" spans="1:5">
      <c r="A204" t="s">
        <v>2</v>
      </c>
      <c r="B204" t="s">
        <v>73</v>
      </c>
      <c r="C204">
        <v>-9</v>
      </c>
      <c r="D204" t="s">
        <v>58</v>
      </c>
      <c r="E204">
        <v>0.71050000000000002</v>
      </c>
    </row>
    <row r="205" spans="1:5">
      <c r="A205" t="s">
        <v>2</v>
      </c>
      <c r="B205" t="s">
        <v>73</v>
      </c>
      <c r="C205">
        <v>-10</v>
      </c>
      <c r="D205" t="s">
        <v>58</v>
      </c>
      <c r="E205">
        <v>0.43919999999999998</v>
      </c>
    </row>
    <row r="206" spans="1:5">
      <c r="A206" t="s">
        <v>2</v>
      </c>
      <c r="B206" t="s">
        <v>73</v>
      </c>
      <c r="C206">
        <v>-11</v>
      </c>
      <c r="D206" t="s">
        <v>58</v>
      </c>
      <c r="E206">
        <v>0.38479999999999998</v>
      </c>
    </row>
    <row r="207" spans="1:5">
      <c r="A207" t="s">
        <v>2</v>
      </c>
      <c r="B207" t="s">
        <v>73</v>
      </c>
      <c r="C207">
        <v>-12</v>
      </c>
      <c r="D207" t="s">
        <v>58</v>
      </c>
      <c r="E207">
        <v>0.40060000000000001</v>
      </c>
    </row>
    <row r="208" spans="1:5">
      <c r="A208" t="s">
        <v>2</v>
      </c>
      <c r="B208" t="s">
        <v>73</v>
      </c>
      <c r="C208">
        <v>-13</v>
      </c>
      <c r="D208" t="s">
        <v>58</v>
      </c>
      <c r="E208">
        <v>0.34329999999999999</v>
      </c>
    </row>
    <row r="209" spans="1:5">
      <c r="A209" t="s">
        <v>2</v>
      </c>
      <c r="B209" t="s">
        <v>73</v>
      </c>
      <c r="C209">
        <v>-14</v>
      </c>
      <c r="D209" t="s">
        <v>58</v>
      </c>
      <c r="E209">
        <v>0.30199999999999999</v>
      </c>
    </row>
    <row r="210" spans="1:5">
      <c r="A210" t="s">
        <v>2</v>
      </c>
      <c r="B210" t="s">
        <v>73</v>
      </c>
      <c r="C210">
        <v>0</v>
      </c>
      <c r="D210" t="s">
        <v>70</v>
      </c>
      <c r="E210">
        <v>809947440</v>
      </c>
    </row>
    <row r="211" spans="1:5">
      <c r="A211" t="s">
        <v>2</v>
      </c>
      <c r="B211" t="s">
        <v>73</v>
      </c>
      <c r="C211">
        <v>-1</v>
      </c>
      <c r="D211" t="s">
        <v>70</v>
      </c>
      <c r="E211">
        <v>626701323</v>
      </c>
    </row>
    <row r="212" spans="1:5">
      <c r="A212" t="s">
        <v>2</v>
      </c>
      <c r="B212" t="s">
        <v>73</v>
      </c>
      <c r="C212">
        <v>-2</v>
      </c>
      <c r="D212" t="s">
        <v>70</v>
      </c>
      <c r="E212">
        <v>628498673</v>
      </c>
    </row>
    <row r="213" spans="1:5">
      <c r="A213" t="s">
        <v>2</v>
      </c>
      <c r="B213" t="s">
        <v>73</v>
      </c>
      <c r="C213">
        <v>-3</v>
      </c>
      <c r="D213" t="s">
        <v>70</v>
      </c>
      <c r="E213">
        <v>636043152</v>
      </c>
    </row>
    <row r="214" spans="1:5">
      <c r="A214" t="s">
        <v>2</v>
      </c>
      <c r="B214" t="s">
        <v>73</v>
      </c>
      <c r="C214">
        <v>-4</v>
      </c>
      <c r="D214" t="s">
        <v>70</v>
      </c>
      <c r="E214">
        <v>633378768</v>
      </c>
    </row>
    <row r="215" spans="1:5">
      <c r="A215" t="s">
        <v>2</v>
      </c>
      <c r="B215" t="s">
        <v>73</v>
      </c>
      <c r="C215">
        <v>-5</v>
      </c>
      <c r="D215" t="s">
        <v>70</v>
      </c>
      <c r="E215">
        <v>641434007</v>
      </c>
    </row>
    <row r="216" spans="1:5">
      <c r="A216" t="s">
        <v>2</v>
      </c>
      <c r="B216" t="s">
        <v>73</v>
      </c>
      <c r="C216">
        <v>-6</v>
      </c>
      <c r="D216" t="s">
        <v>70</v>
      </c>
      <c r="E216">
        <v>625038465</v>
      </c>
    </row>
    <row r="217" spans="1:5">
      <c r="A217" t="s">
        <v>2</v>
      </c>
      <c r="B217" t="s">
        <v>73</v>
      </c>
      <c r="C217">
        <v>-7</v>
      </c>
      <c r="D217" t="s">
        <v>70</v>
      </c>
      <c r="E217">
        <v>622956310</v>
      </c>
    </row>
    <row r="218" spans="1:5">
      <c r="A218" t="s">
        <v>2</v>
      </c>
      <c r="B218" t="s">
        <v>73</v>
      </c>
      <c r="C218">
        <v>-8</v>
      </c>
      <c r="D218" t="s">
        <v>70</v>
      </c>
      <c r="E218">
        <v>612882014</v>
      </c>
    </row>
    <row r="219" spans="1:5">
      <c r="A219" t="s">
        <v>2</v>
      </c>
      <c r="B219" t="s">
        <v>73</v>
      </c>
      <c r="C219">
        <v>-9</v>
      </c>
      <c r="D219" t="s">
        <v>70</v>
      </c>
      <c r="E219">
        <v>595921009</v>
      </c>
    </row>
    <row r="220" spans="1:5">
      <c r="A220" t="s">
        <v>2</v>
      </c>
      <c r="B220" t="s">
        <v>73</v>
      </c>
      <c r="C220">
        <v>-10</v>
      </c>
      <c r="D220" t="s">
        <v>70</v>
      </c>
      <c r="E220">
        <v>589099824</v>
      </c>
    </row>
    <row r="221" spans="1:5">
      <c r="A221" t="s">
        <v>2</v>
      </c>
      <c r="B221" t="s">
        <v>73</v>
      </c>
      <c r="C221">
        <v>-11</v>
      </c>
      <c r="D221" t="s">
        <v>70</v>
      </c>
      <c r="E221">
        <v>588505330</v>
      </c>
    </row>
    <row r="222" spans="1:5">
      <c r="A222" t="s">
        <v>2</v>
      </c>
      <c r="B222" t="s">
        <v>73</v>
      </c>
      <c r="C222">
        <v>-12</v>
      </c>
      <c r="D222" t="s">
        <v>70</v>
      </c>
      <c r="E222">
        <v>553298100</v>
      </c>
    </row>
    <row r="223" spans="1:5">
      <c r="A223" t="s">
        <v>2</v>
      </c>
      <c r="B223" t="s">
        <v>73</v>
      </c>
      <c r="C223">
        <v>-13</v>
      </c>
      <c r="D223" t="s">
        <v>70</v>
      </c>
      <c r="E223">
        <v>435317586</v>
      </c>
    </row>
    <row r="224" spans="1:5">
      <c r="A224" t="s">
        <v>2</v>
      </c>
      <c r="B224" t="s">
        <v>73</v>
      </c>
      <c r="C224">
        <v>-14</v>
      </c>
      <c r="D224" t="s">
        <v>70</v>
      </c>
      <c r="E224">
        <v>425941810</v>
      </c>
    </row>
    <row r="225" spans="1:5">
      <c r="A225" t="s">
        <v>2</v>
      </c>
      <c r="B225" t="s">
        <v>73</v>
      </c>
      <c r="C225">
        <v>0</v>
      </c>
      <c r="D225" t="s">
        <v>66</v>
      </c>
      <c r="E225">
        <v>0</v>
      </c>
    </row>
    <row r="226" spans="1:5">
      <c r="A226" t="s">
        <v>2</v>
      </c>
      <c r="B226" t="s">
        <v>73</v>
      </c>
      <c r="C226">
        <v>-1</v>
      </c>
      <c r="D226" t="s">
        <v>66</v>
      </c>
      <c r="E226">
        <v>0</v>
      </c>
    </row>
    <row r="227" spans="1:5">
      <c r="A227" t="s">
        <v>2</v>
      </c>
      <c r="B227" t="s">
        <v>73</v>
      </c>
      <c r="C227">
        <v>-2</v>
      </c>
      <c r="D227" t="s">
        <v>66</v>
      </c>
      <c r="E227">
        <v>0</v>
      </c>
    </row>
    <row r="228" spans="1:5">
      <c r="A228" t="s">
        <v>2</v>
      </c>
      <c r="B228" t="s">
        <v>73</v>
      </c>
      <c r="C228">
        <v>-3</v>
      </c>
      <c r="D228" t="s">
        <v>66</v>
      </c>
      <c r="E228">
        <v>0</v>
      </c>
    </row>
    <row r="229" spans="1:5">
      <c r="A229" t="s">
        <v>2</v>
      </c>
      <c r="B229" t="s">
        <v>73</v>
      </c>
      <c r="C229">
        <v>-4</v>
      </c>
      <c r="D229" t="s">
        <v>66</v>
      </c>
      <c r="E229">
        <v>0</v>
      </c>
    </row>
    <row r="230" spans="1:5">
      <c r="A230" t="s">
        <v>2</v>
      </c>
      <c r="B230" t="s">
        <v>73</v>
      </c>
      <c r="C230">
        <v>-5</v>
      </c>
      <c r="D230" t="s">
        <v>66</v>
      </c>
      <c r="E230">
        <v>0</v>
      </c>
    </row>
    <row r="231" spans="1:5">
      <c r="A231" t="s">
        <v>2</v>
      </c>
      <c r="B231" t="s">
        <v>73</v>
      </c>
      <c r="C231">
        <v>-6</v>
      </c>
      <c r="D231" t="s">
        <v>66</v>
      </c>
      <c r="E231">
        <v>0</v>
      </c>
    </row>
    <row r="232" spans="1:5">
      <c r="A232" t="s">
        <v>2</v>
      </c>
      <c r="B232" t="s">
        <v>73</v>
      </c>
      <c r="C232">
        <v>-7</v>
      </c>
      <c r="D232" t="s">
        <v>66</v>
      </c>
      <c r="E232">
        <v>0</v>
      </c>
    </row>
    <row r="233" spans="1:5">
      <c r="A233" t="s">
        <v>2</v>
      </c>
      <c r="B233" t="s">
        <v>73</v>
      </c>
      <c r="C233">
        <v>-8</v>
      </c>
      <c r="D233" t="s">
        <v>66</v>
      </c>
      <c r="E233">
        <v>0</v>
      </c>
    </row>
    <row r="234" spans="1:5">
      <c r="A234" t="s">
        <v>2</v>
      </c>
      <c r="B234" t="s">
        <v>73</v>
      </c>
      <c r="C234">
        <v>-9</v>
      </c>
      <c r="D234" t="s">
        <v>66</v>
      </c>
      <c r="E234">
        <v>0</v>
      </c>
    </row>
    <row r="235" spans="1:5">
      <c r="A235" t="s">
        <v>2</v>
      </c>
      <c r="B235" t="s">
        <v>73</v>
      </c>
      <c r="C235">
        <v>-10</v>
      </c>
      <c r="D235" t="s">
        <v>66</v>
      </c>
      <c r="E235">
        <v>0</v>
      </c>
    </row>
    <row r="236" spans="1:5">
      <c r="A236" t="s">
        <v>2</v>
      </c>
      <c r="B236" t="s">
        <v>73</v>
      </c>
      <c r="C236">
        <v>-11</v>
      </c>
      <c r="D236" t="s">
        <v>66</v>
      </c>
      <c r="E236">
        <v>0</v>
      </c>
    </row>
    <row r="237" spans="1:5">
      <c r="A237" t="s">
        <v>2</v>
      </c>
      <c r="B237" t="s">
        <v>73</v>
      </c>
      <c r="C237">
        <v>-12</v>
      </c>
      <c r="D237" t="s">
        <v>66</v>
      </c>
      <c r="E237">
        <v>0</v>
      </c>
    </row>
    <row r="238" spans="1:5">
      <c r="A238" t="s">
        <v>2</v>
      </c>
      <c r="B238" t="s">
        <v>73</v>
      </c>
      <c r="C238">
        <v>-13</v>
      </c>
      <c r="D238" t="s">
        <v>66</v>
      </c>
      <c r="E238">
        <v>0</v>
      </c>
    </row>
    <row r="239" spans="1:5">
      <c r="A239" t="s">
        <v>2</v>
      </c>
      <c r="B239" t="s">
        <v>73</v>
      </c>
      <c r="C239">
        <v>-14</v>
      </c>
      <c r="D239" t="s">
        <v>66</v>
      </c>
      <c r="E239">
        <v>0</v>
      </c>
    </row>
    <row r="240" spans="1:5">
      <c r="A240" t="s">
        <v>2</v>
      </c>
      <c r="B240" t="s">
        <v>73</v>
      </c>
      <c r="C240">
        <v>0</v>
      </c>
      <c r="D240" t="s">
        <v>71</v>
      </c>
      <c r="E240">
        <v>103.82</v>
      </c>
    </row>
    <row r="241" spans="1:5">
      <c r="A241" t="s">
        <v>2</v>
      </c>
      <c r="B241" t="s">
        <v>73</v>
      </c>
      <c r="C241">
        <v>-1</v>
      </c>
      <c r="D241" t="s">
        <v>71</v>
      </c>
      <c r="E241">
        <v>94.27</v>
      </c>
    </row>
    <row r="242" spans="1:5">
      <c r="A242" t="s">
        <v>2</v>
      </c>
      <c r="B242" t="s">
        <v>73</v>
      </c>
      <c r="C242">
        <v>-2</v>
      </c>
      <c r="D242" t="s">
        <v>71</v>
      </c>
      <c r="E242">
        <v>81.06</v>
      </c>
    </row>
    <row r="243" spans="1:5">
      <c r="A243" t="s">
        <v>2</v>
      </c>
      <c r="B243" t="s">
        <v>73</v>
      </c>
      <c r="C243">
        <v>-3</v>
      </c>
      <c r="D243" t="s">
        <v>71</v>
      </c>
      <c r="E243">
        <v>72.25</v>
      </c>
    </row>
    <row r="244" spans="1:5">
      <c r="A244" t="s">
        <v>2</v>
      </c>
      <c r="B244" t="s">
        <v>73</v>
      </c>
      <c r="C244">
        <v>-4</v>
      </c>
      <c r="D244" t="s">
        <v>71</v>
      </c>
      <c r="E244">
        <v>61.6</v>
      </c>
    </row>
    <row r="245" spans="1:5">
      <c r="A245" t="s">
        <v>2</v>
      </c>
      <c r="B245" t="s">
        <v>73</v>
      </c>
      <c r="C245">
        <v>-5</v>
      </c>
      <c r="D245" t="s">
        <v>71</v>
      </c>
      <c r="E245">
        <v>53.59</v>
      </c>
    </row>
    <row r="246" spans="1:5">
      <c r="A246" t="s">
        <v>2</v>
      </c>
      <c r="B246" t="s">
        <v>73</v>
      </c>
      <c r="C246">
        <v>-6</v>
      </c>
      <c r="D246" t="s">
        <v>71</v>
      </c>
      <c r="E246">
        <v>36.6</v>
      </c>
    </row>
    <row r="247" spans="1:5">
      <c r="A247" t="s">
        <v>2</v>
      </c>
      <c r="B247" t="s">
        <v>73</v>
      </c>
      <c r="C247">
        <v>-7</v>
      </c>
      <c r="D247" t="s">
        <v>71</v>
      </c>
      <c r="E247">
        <v>33</v>
      </c>
    </row>
    <row r="248" spans="1:5">
      <c r="A248" t="s">
        <v>2</v>
      </c>
      <c r="B248" t="s">
        <v>73</v>
      </c>
      <c r="C248">
        <v>-8</v>
      </c>
      <c r="D248" t="s">
        <v>71</v>
      </c>
      <c r="E248">
        <v>41.36</v>
      </c>
    </row>
    <row r="249" spans="1:5">
      <c r="A249" t="s">
        <v>2</v>
      </c>
      <c r="B249" t="s">
        <v>73</v>
      </c>
      <c r="C249">
        <v>-9</v>
      </c>
      <c r="D249" t="s">
        <v>71</v>
      </c>
      <c r="E249">
        <v>41.21</v>
      </c>
    </row>
    <row r="250" spans="1:5">
      <c r="A250" t="s">
        <v>2</v>
      </c>
      <c r="B250" t="s">
        <v>73</v>
      </c>
      <c r="C250">
        <v>-10</v>
      </c>
      <c r="D250" t="s">
        <v>71</v>
      </c>
      <c r="E250">
        <v>29.66</v>
      </c>
    </row>
    <row r="251" spans="1:5">
      <c r="A251" t="s">
        <v>2</v>
      </c>
      <c r="B251" t="s">
        <v>73</v>
      </c>
      <c r="C251">
        <v>-11</v>
      </c>
      <c r="D251" t="s">
        <v>71</v>
      </c>
      <c r="E251">
        <v>24.4</v>
      </c>
    </row>
    <row r="252" spans="1:5">
      <c r="A252" t="s">
        <v>2</v>
      </c>
      <c r="B252" t="s">
        <v>73</v>
      </c>
      <c r="C252">
        <v>-12</v>
      </c>
      <c r="D252" t="s">
        <v>71</v>
      </c>
      <c r="E252">
        <v>26.1</v>
      </c>
    </row>
    <row r="253" spans="1:5">
      <c r="A253" t="s">
        <v>2</v>
      </c>
      <c r="B253" t="s">
        <v>73</v>
      </c>
      <c r="C253">
        <v>-13</v>
      </c>
      <c r="D253" t="s">
        <v>71</v>
      </c>
      <c r="E253">
        <v>21.16</v>
      </c>
    </row>
    <row r="254" spans="1:5">
      <c r="A254" t="s">
        <v>2</v>
      </c>
      <c r="B254" t="s">
        <v>73</v>
      </c>
      <c r="C254">
        <v>-14</v>
      </c>
      <c r="D254" t="s">
        <v>71</v>
      </c>
      <c r="E254">
        <v>16.45</v>
      </c>
    </row>
    <row r="255" spans="1:5">
      <c r="A255" t="s">
        <v>2</v>
      </c>
      <c r="B255" t="s">
        <v>73</v>
      </c>
      <c r="C255">
        <v>0</v>
      </c>
      <c r="D255" t="s">
        <v>68</v>
      </c>
      <c r="E255">
        <v>3010796.6241000001</v>
      </c>
    </row>
    <row r="256" spans="1:5">
      <c r="A256" t="s">
        <v>2</v>
      </c>
      <c r="B256" t="s">
        <v>73</v>
      </c>
      <c r="C256">
        <v>-1</v>
      </c>
      <c r="D256" t="s">
        <v>68</v>
      </c>
      <c r="E256">
        <v>2611873.9084999999</v>
      </c>
    </row>
    <row r="257" spans="1:5">
      <c r="A257" t="s">
        <v>2</v>
      </c>
      <c r="B257" t="s">
        <v>73</v>
      </c>
      <c r="C257">
        <v>-2</v>
      </c>
      <c r="D257" t="s">
        <v>68</v>
      </c>
      <c r="E257">
        <v>76959923.015799999</v>
      </c>
    </row>
    <row r="258" spans="1:5">
      <c r="A258" t="s">
        <v>2</v>
      </c>
      <c r="B258" t="s">
        <v>73</v>
      </c>
      <c r="C258">
        <v>-3</v>
      </c>
      <c r="D258" t="s">
        <v>68</v>
      </c>
      <c r="E258">
        <v>134018943.3179</v>
      </c>
    </row>
    <row r="259" spans="1:5">
      <c r="A259" t="s">
        <v>2</v>
      </c>
      <c r="B259" t="s">
        <v>73</v>
      </c>
      <c r="C259">
        <v>-4</v>
      </c>
      <c r="D259" t="s">
        <v>68</v>
      </c>
      <c r="E259">
        <v>159492201.4835</v>
      </c>
    </row>
    <row r="260" spans="1:5">
      <c r="A260" t="s">
        <v>2</v>
      </c>
      <c r="B260" t="s">
        <v>73</v>
      </c>
      <c r="C260">
        <v>-5</v>
      </c>
      <c r="D260" t="s">
        <v>68</v>
      </c>
      <c r="E260">
        <v>181203307.99340001</v>
      </c>
    </row>
    <row r="261" spans="1:5">
      <c r="A261" t="s">
        <v>2</v>
      </c>
      <c r="B261" t="s">
        <v>73</v>
      </c>
      <c r="C261">
        <v>-6</v>
      </c>
      <c r="D261" t="s">
        <v>68</v>
      </c>
      <c r="E261">
        <v>269605255.71969998</v>
      </c>
    </row>
    <row r="262" spans="1:5">
      <c r="A262" t="s">
        <v>2</v>
      </c>
      <c r="B262" t="s">
        <v>73</v>
      </c>
      <c r="C262">
        <v>-7</v>
      </c>
      <c r="D262" t="s">
        <v>68</v>
      </c>
      <c r="E262">
        <v>320869856.69150001</v>
      </c>
    </row>
    <row r="263" spans="1:5">
      <c r="A263" t="s">
        <v>2</v>
      </c>
      <c r="B263" t="s">
        <v>73</v>
      </c>
      <c r="C263">
        <v>-8</v>
      </c>
      <c r="D263" t="s">
        <v>68</v>
      </c>
      <c r="E263">
        <v>565887143.18099999</v>
      </c>
    </row>
    <row r="264" spans="1:5">
      <c r="A264" t="s">
        <v>2</v>
      </c>
      <c r="B264" t="s">
        <v>73</v>
      </c>
      <c r="C264">
        <v>-9</v>
      </c>
      <c r="D264" t="s">
        <v>68</v>
      </c>
      <c r="E264">
        <v>698792071.92760003</v>
      </c>
    </row>
    <row r="265" spans="1:5">
      <c r="A265" t="s">
        <v>2</v>
      </c>
      <c r="B265" t="s">
        <v>73</v>
      </c>
      <c r="C265">
        <v>-10</v>
      </c>
      <c r="D265" t="s">
        <v>68</v>
      </c>
      <c r="E265">
        <v>593248781.84210002</v>
      </c>
    </row>
    <row r="266" spans="1:5">
      <c r="A266" t="s">
        <v>2</v>
      </c>
      <c r="B266" t="s">
        <v>73</v>
      </c>
      <c r="C266">
        <v>-11</v>
      </c>
      <c r="D266" t="s">
        <v>68</v>
      </c>
      <c r="E266">
        <v>626223585.60800004</v>
      </c>
    </row>
    <row r="267" spans="1:5">
      <c r="A267" t="s">
        <v>2</v>
      </c>
      <c r="B267" t="s">
        <v>73</v>
      </c>
      <c r="C267">
        <v>-12</v>
      </c>
      <c r="D267" t="s">
        <v>68</v>
      </c>
      <c r="E267">
        <v>629828292.64479995</v>
      </c>
    </row>
    <row r="268" spans="1:5">
      <c r="A268" t="s">
        <v>2</v>
      </c>
      <c r="B268" t="s">
        <v>73</v>
      </c>
      <c r="C268">
        <v>-13</v>
      </c>
      <c r="D268" t="s">
        <v>68</v>
      </c>
      <c r="E268">
        <v>500920358.04839998</v>
      </c>
    </row>
    <row r="269" spans="1:5">
      <c r="A269" t="s">
        <v>2</v>
      </c>
      <c r="B269" t="s">
        <v>73</v>
      </c>
      <c r="C269">
        <v>-14</v>
      </c>
      <c r="D269" t="s">
        <v>68</v>
      </c>
      <c r="E269">
        <v>324033017.38319999</v>
      </c>
    </row>
    <row r="270" spans="1:5">
      <c r="A270" t="s">
        <v>50</v>
      </c>
      <c r="B270" t="s">
        <v>77</v>
      </c>
      <c r="C270">
        <v>0</v>
      </c>
      <c r="D270" t="s">
        <v>63</v>
      </c>
      <c r="E270">
        <v>0</v>
      </c>
    </row>
    <row r="271" spans="1:5">
      <c r="A271" t="s">
        <v>50</v>
      </c>
      <c r="B271" t="s">
        <v>77</v>
      </c>
      <c r="C271">
        <v>-1</v>
      </c>
      <c r="D271" t="s">
        <v>63</v>
      </c>
      <c r="E271">
        <v>0</v>
      </c>
    </row>
    <row r="272" spans="1:5">
      <c r="A272" t="s">
        <v>50</v>
      </c>
      <c r="B272" t="s">
        <v>77</v>
      </c>
      <c r="C272">
        <v>-2</v>
      </c>
      <c r="D272" t="s">
        <v>63</v>
      </c>
      <c r="E272">
        <v>0</v>
      </c>
    </row>
    <row r="273" spans="1:5">
      <c r="A273" t="s">
        <v>50</v>
      </c>
      <c r="B273" t="s">
        <v>77</v>
      </c>
      <c r="C273">
        <v>-3</v>
      </c>
      <c r="D273" t="s">
        <v>63</v>
      </c>
      <c r="E273">
        <v>0</v>
      </c>
    </row>
    <row r="274" spans="1:5">
      <c r="A274" t="s">
        <v>50</v>
      </c>
      <c r="B274" t="s">
        <v>77</v>
      </c>
      <c r="C274">
        <v>-4</v>
      </c>
      <c r="D274" t="s">
        <v>63</v>
      </c>
      <c r="E274">
        <v>0</v>
      </c>
    </row>
    <row r="275" spans="1:5">
      <c r="A275" t="s">
        <v>50</v>
      </c>
      <c r="B275" t="s">
        <v>77</v>
      </c>
      <c r="C275">
        <v>-5</v>
      </c>
      <c r="D275" t="s">
        <v>63</v>
      </c>
      <c r="E275">
        <v>0</v>
      </c>
    </row>
    <row r="276" spans="1:5">
      <c r="A276" t="s">
        <v>50</v>
      </c>
      <c r="B276" t="s">
        <v>77</v>
      </c>
      <c r="C276">
        <v>-6</v>
      </c>
      <c r="D276" t="s">
        <v>63</v>
      </c>
      <c r="E276">
        <v>0</v>
      </c>
    </row>
    <row r="277" spans="1:5">
      <c r="A277" t="s">
        <v>50</v>
      </c>
      <c r="B277" t="s">
        <v>77</v>
      </c>
      <c r="C277">
        <v>-7</v>
      </c>
      <c r="D277" t="s">
        <v>63</v>
      </c>
      <c r="E277">
        <v>0</v>
      </c>
    </row>
    <row r="278" spans="1:5">
      <c r="A278" t="s">
        <v>50</v>
      </c>
      <c r="B278" t="s">
        <v>77</v>
      </c>
      <c r="C278">
        <v>-8</v>
      </c>
      <c r="D278" t="s">
        <v>63</v>
      </c>
      <c r="E278">
        <v>0</v>
      </c>
    </row>
    <row r="279" spans="1:5">
      <c r="A279" t="s">
        <v>50</v>
      </c>
      <c r="B279" t="s">
        <v>77</v>
      </c>
      <c r="C279">
        <v>-9</v>
      </c>
      <c r="D279" t="s">
        <v>63</v>
      </c>
      <c r="E279">
        <v>0</v>
      </c>
    </row>
    <row r="280" spans="1:5">
      <c r="A280" t="s">
        <v>50</v>
      </c>
      <c r="B280" t="s">
        <v>77</v>
      </c>
      <c r="C280">
        <v>-10</v>
      </c>
      <c r="D280" t="s">
        <v>63</v>
      </c>
      <c r="E280">
        <v>0</v>
      </c>
    </row>
    <row r="281" spans="1:5">
      <c r="A281" t="s">
        <v>50</v>
      </c>
      <c r="B281" t="s">
        <v>77</v>
      </c>
      <c r="C281">
        <v>-11</v>
      </c>
      <c r="D281" t="s">
        <v>63</v>
      </c>
      <c r="E281">
        <v>0</v>
      </c>
    </row>
    <row r="282" spans="1:5">
      <c r="A282" t="s">
        <v>50</v>
      </c>
      <c r="B282" t="s">
        <v>77</v>
      </c>
      <c r="C282">
        <v>-12</v>
      </c>
      <c r="D282" t="s">
        <v>63</v>
      </c>
      <c r="E282">
        <v>0</v>
      </c>
    </row>
    <row r="283" spans="1:5">
      <c r="A283" t="s">
        <v>50</v>
      </c>
      <c r="B283" t="s">
        <v>77</v>
      </c>
      <c r="C283">
        <v>-13</v>
      </c>
      <c r="D283" t="s">
        <v>63</v>
      </c>
      <c r="E283">
        <v>0</v>
      </c>
    </row>
    <row r="284" spans="1:5">
      <c r="A284" t="s">
        <v>50</v>
      </c>
      <c r="B284" t="s">
        <v>77</v>
      </c>
      <c r="C284">
        <v>-14</v>
      </c>
      <c r="D284" t="s">
        <v>63</v>
      </c>
      <c r="E284">
        <v>0</v>
      </c>
    </row>
    <row r="285" spans="1:5">
      <c r="A285" t="s">
        <v>50</v>
      </c>
      <c r="B285" t="s">
        <v>77</v>
      </c>
      <c r="C285">
        <v>-15</v>
      </c>
      <c r="D285" t="s">
        <v>63</v>
      </c>
      <c r="E285">
        <v>0</v>
      </c>
    </row>
    <row r="286" spans="1:5">
      <c r="A286" t="s">
        <v>50</v>
      </c>
      <c r="B286" t="s">
        <v>77</v>
      </c>
      <c r="C286">
        <v>-16</v>
      </c>
      <c r="D286" t="s">
        <v>63</v>
      </c>
      <c r="E286">
        <v>0</v>
      </c>
    </row>
    <row r="287" spans="1:5">
      <c r="A287" t="s">
        <v>50</v>
      </c>
      <c r="B287" t="s">
        <v>77</v>
      </c>
      <c r="C287">
        <v>-17</v>
      </c>
      <c r="D287" t="s">
        <v>63</v>
      </c>
      <c r="E287">
        <v>0</v>
      </c>
    </row>
    <row r="288" spans="1:5">
      <c r="A288" t="s">
        <v>50</v>
      </c>
      <c r="B288" t="s">
        <v>77</v>
      </c>
      <c r="C288">
        <v>-18</v>
      </c>
      <c r="D288" t="s">
        <v>63</v>
      </c>
      <c r="E288">
        <v>0</v>
      </c>
    </row>
    <row r="289" spans="1:5">
      <c r="A289" t="s">
        <v>50</v>
      </c>
      <c r="B289" t="s">
        <v>77</v>
      </c>
      <c r="C289">
        <v>0</v>
      </c>
      <c r="D289" t="s">
        <v>61</v>
      </c>
      <c r="E289">
        <v>0</v>
      </c>
    </row>
    <row r="290" spans="1:5">
      <c r="A290" t="s">
        <v>50</v>
      </c>
      <c r="B290" t="s">
        <v>77</v>
      </c>
      <c r="C290">
        <v>-1</v>
      </c>
      <c r="D290" t="s">
        <v>61</v>
      </c>
      <c r="E290">
        <v>0</v>
      </c>
    </row>
    <row r="291" spans="1:5">
      <c r="A291" t="s">
        <v>50</v>
      </c>
      <c r="B291" t="s">
        <v>77</v>
      </c>
      <c r="C291">
        <v>-2</v>
      </c>
      <c r="D291" t="s">
        <v>61</v>
      </c>
      <c r="E291">
        <v>0</v>
      </c>
    </row>
    <row r="292" spans="1:5">
      <c r="A292" t="s">
        <v>50</v>
      </c>
      <c r="B292" t="s">
        <v>77</v>
      </c>
      <c r="C292">
        <v>-3</v>
      </c>
      <c r="D292" t="s">
        <v>61</v>
      </c>
      <c r="E292">
        <v>0</v>
      </c>
    </row>
    <row r="293" spans="1:5">
      <c r="A293" t="s">
        <v>50</v>
      </c>
      <c r="B293" t="s">
        <v>77</v>
      </c>
      <c r="C293">
        <v>-4</v>
      </c>
      <c r="D293" t="s">
        <v>61</v>
      </c>
      <c r="E293">
        <v>0</v>
      </c>
    </row>
    <row r="294" spans="1:5">
      <c r="A294" t="s">
        <v>50</v>
      </c>
      <c r="B294" t="s">
        <v>77</v>
      </c>
      <c r="C294">
        <v>-5</v>
      </c>
      <c r="D294" t="s">
        <v>61</v>
      </c>
      <c r="E294">
        <v>0</v>
      </c>
    </row>
    <row r="295" spans="1:5">
      <c r="A295" t="s">
        <v>50</v>
      </c>
      <c r="B295" t="s">
        <v>77</v>
      </c>
      <c r="C295">
        <v>-6</v>
      </c>
      <c r="D295" t="s">
        <v>61</v>
      </c>
      <c r="E295">
        <v>0</v>
      </c>
    </row>
    <row r="296" spans="1:5">
      <c r="A296" t="s">
        <v>50</v>
      </c>
      <c r="B296" t="s">
        <v>77</v>
      </c>
      <c r="C296">
        <v>-7</v>
      </c>
      <c r="D296" t="s">
        <v>61</v>
      </c>
      <c r="E296">
        <v>0</v>
      </c>
    </row>
    <row r="297" spans="1:5">
      <c r="A297" t="s">
        <v>50</v>
      </c>
      <c r="B297" t="s">
        <v>77</v>
      </c>
      <c r="C297">
        <v>-8</v>
      </c>
      <c r="D297" t="s">
        <v>61</v>
      </c>
      <c r="E297">
        <v>0</v>
      </c>
    </row>
    <row r="298" spans="1:5">
      <c r="A298" t="s">
        <v>50</v>
      </c>
      <c r="B298" t="s">
        <v>77</v>
      </c>
      <c r="C298">
        <v>-9</v>
      </c>
      <c r="D298" t="s">
        <v>61</v>
      </c>
      <c r="E298">
        <v>0</v>
      </c>
    </row>
    <row r="299" spans="1:5">
      <c r="A299" t="s">
        <v>50</v>
      </c>
      <c r="B299" t="s">
        <v>77</v>
      </c>
      <c r="C299">
        <v>-10</v>
      </c>
      <c r="D299" t="s">
        <v>61</v>
      </c>
      <c r="E299">
        <v>0</v>
      </c>
    </row>
    <row r="300" spans="1:5">
      <c r="A300" t="s">
        <v>50</v>
      </c>
      <c r="B300" t="s">
        <v>77</v>
      </c>
      <c r="C300">
        <v>-11</v>
      </c>
      <c r="D300" t="s">
        <v>61</v>
      </c>
      <c r="E300">
        <v>0</v>
      </c>
    </row>
    <row r="301" spans="1:5">
      <c r="A301" t="s">
        <v>50</v>
      </c>
      <c r="B301" t="s">
        <v>77</v>
      </c>
      <c r="C301">
        <v>-12</v>
      </c>
      <c r="D301" t="s">
        <v>61</v>
      </c>
      <c r="E301">
        <v>0</v>
      </c>
    </row>
    <row r="302" spans="1:5">
      <c r="A302" t="s">
        <v>50</v>
      </c>
      <c r="B302" t="s">
        <v>77</v>
      </c>
      <c r="C302">
        <v>-13</v>
      </c>
      <c r="D302" t="s">
        <v>61</v>
      </c>
      <c r="E302">
        <v>0</v>
      </c>
    </row>
    <row r="303" spans="1:5">
      <c r="A303" t="s">
        <v>50</v>
      </c>
      <c r="B303" t="s">
        <v>77</v>
      </c>
      <c r="C303">
        <v>-14</v>
      </c>
      <c r="D303" t="s">
        <v>61</v>
      </c>
      <c r="E303">
        <v>0</v>
      </c>
    </row>
    <row r="304" spans="1:5">
      <c r="A304" t="s">
        <v>50</v>
      </c>
      <c r="B304" t="s">
        <v>77</v>
      </c>
      <c r="C304">
        <v>-15</v>
      </c>
      <c r="D304" t="s">
        <v>61</v>
      </c>
      <c r="E304">
        <v>0</v>
      </c>
    </row>
    <row r="305" spans="1:5">
      <c r="A305" t="s">
        <v>50</v>
      </c>
      <c r="B305" t="s">
        <v>77</v>
      </c>
      <c r="C305">
        <v>-16</v>
      </c>
      <c r="D305" t="s">
        <v>61</v>
      </c>
      <c r="E305">
        <v>0</v>
      </c>
    </row>
    <row r="306" spans="1:5">
      <c r="A306" t="s">
        <v>50</v>
      </c>
      <c r="B306" t="s">
        <v>77</v>
      </c>
      <c r="C306">
        <v>-17</v>
      </c>
      <c r="D306" t="s">
        <v>61</v>
      </c>
      <c r="E306">
        <v>0</v>
      </c>
    </row>
    <row r="307" spans="1:5">
      <c r="A307" t="s">
        <v>50</v>
      </c>
      <c r="B307" t="s">
        <v>77</v>
      </c>
      <c r="C307">
        <v>-18</v>
      </c>
      <c r="D307" t="s">
        <v>61</v>
      </c>
      <c r="E307">
        <v>0</v>
      </c>
    </row>
    <row r="308" spans="1:5">
      <c r="A308" t="s">
        <v>50</v>
      </c>
      <c r="B308" t="s">
        <v>77</v>
      </c>
      <c r="C308">
        <v>0</v>
      </c>
      <c r="D308" t="s">
        <v>64</v>
      </c>
      <c r="E308">
        <v>0</v>
      </c>
    </row>
    <row r="309" spans="1:5">
      <c r="A309" t="s">
        <v>50</v>
      </c>
      <c r="B309" t="s">
        <v>77</v>
      </c>
      <c r="C309">
        <v>-1</v>
      </c>
      <c r="D309" t="s">
        <v>64</v>
      </c>
      <c r="E309">
        <v>0</v>
      </c>
    </row>
    <row r="310" spans="1:5">
      <c r="A310" t="s">
        <v>50</v>
      </c>
      <c r="B310" t="s">
        <v>77</v>
      </c>
      <c r="C310">
        <v>-2</v>
      </c>
      <c r="D310" t="s">
        <v>64</v>
      </c>
      <c r="E310">
        <v>0</v>
      </c>
    </row>
    <row r="311" spans="1:5">
      <c r="A311" t="s">
        <v>50</v>
      </c>
      <c r="B311" t="s">
        <v>77</v>
      </c>
      <c r="C311">
        <v>-3</v>
      </c>
      <c r="D311" t="s">
        <v>64</v>
      </c>
      <c r="E311">
        <v>0</v>
      </c>
    </row>
    <row r="312" spans="1:5">
      <c r="A312" t="s">
        <v>50</v>
      </c>
      <c r="B312" t="s">
        <v>77</v>
      </c>
      <c r="C312">
        <v>-4</v>
      </c>
      <c r="D312" t="s">
        <v>64</v>
      </c>
      <c r="E312">
        <v>0</v>
      </c>
    </row>
    <row r="313" spans="1:5">
      <c r="A313" t="s">
        <v>50</v>
      </c>
      <c r="B313" t="s">
        <v>77</v>
      </c>
      <c r="C313">
        <v>-5</v>
      </c>
      <c r="D313" t="s">
        <v>64</v>
      </c>
      <c r="E313">
        <v>0</v>
      </c>
    </row>
    <row r="314" spans="1:5">
      <c r="A314" t="s">
        <v>50</v>
      </c>
      <c r="B314" t="s">
        <v>77</v>
      </c>
      <c r="C314">
        <v>-6</v>
      </c>
      <c r="D314" t="s">
        <v>64</v>
      </c>
      <c r="E314">
        <v>0</v>
      </c>
    </row>
    <row r="315" spans="1:5">
      <c r="A315" t="s">
        <v>50</v>
      </c>
      <c r="B315" t="s">
        <v>77</v>
      </c>
      <c r="C315">
        <v>-7</v>
      </c>
      <c r="D315" t="s">
        <v>64</v>
      </c>
      <c r="E315">
        <v>0</v>
      </c>
    </row>
    <row r="316" spans="1:5">
      <c r="A316" t="s">
        <v>50</v>
      </c>
      <c r="B316" t="s">
        <v>77</v>
      </c>
      <c r="C316">
        <v>-8</v>
      </c>
      <c r="D316" t="s">
        <v>64</v>
      </c>
      <c r="E316">
        <v>0</v>
      </c>
    </row>
    <row r="317" spans="1:5">
      <c r="A317" t="s">
        <v>50</v>
      </c>
      <c r="B317" t="s">
        <v>77</v>
      </c>
      <c r="C317">
        <v>-9</v>
      </c>
      <c r="D317" t="s">
        <v>64</v>
      </c>
      <c r="E317">
        <v>0</v>
      </c>
    </row>
    <row r="318" spans="1:5">
      <c r="A318" t="s">
        <v>50</v>
      </c>
      <c r="B318" t="s">
        <v>77</v>
      </c>
      <c r="C318">
        <v>-10</v>
      </c>
      <c r="D318" t="s">
        <v>64</v>
      </c>
      <c r="E318">
        <v>0</v>
      </c>
    </row>
    <row r="319" spans="1:5">
      <c r="A319" t="s">
        <v>50</v>
      </c>
      <c r="B319" t="s">
        <v>77</v>
      </c>
      <c r="C319">
        <v>-11</v>
      </c>
      <c r="D319" t="s">
        <v>64</v>
      </c>
      <c r="E319">
        <v>0</v>
      </c>
    </row>
    <row r="320" spans="1:5">
      <c r="A320" t="s">
        <v>50</v>
      </c>
      <c r="B320" t="s">
        <v>77</v>
      </c>
      <c r="C320">
        <v>-12</v>
      </c>
      <c r="D320" t="s">
        <v>64</v>
      </c>
      <c r="E320">
        <v>0</v>
      </c>
    </row>
    <row r="321" spans="1:5">
      <c r="A321" t="s">
        <v>50</v>
      </c>
      <c r="B321" t="s">
        <v>77</v>
      </c>
      <c r="C321">
        <v>-13</v>
      </c>
      <c r="D321" t="s">
        <v>64</v>
      </c>
      <c r="E321">
        <v>0</v>
      </c>
    </row>
    <row r="322" spans="1:5">
      <c r="A322" t="s">
        <v>50</v>
      </c>
      <c r="B322" t="s">
        <v>77</v>
      </c>
      <c r="C322">
        <v>-14</v>
      </c>
      <c r="D322" t="s">
        <v>64</v>
      </c>
      <c r="E322">
        <v>0</v>
      </c>
    </row>
    <row r="323" spans="1:5">
      <c r="A323" t="s">
        <v>50</v>
      </c>
      <c r="B323" t="s">
        <v>77</v>
      </c>
      <c r="C323">
        <v>-15</v>
      </c>
      <c r="D323" t="s">
        <v>64</v>
      </c>
      <c r="E323">
        <v>0</v>
      </c>
    </row>
    <row r="324" spans="1:5">
      <c r="A324" t="s">
        <v>50</v>
      </c>
      <c r="B324" t="s">
        <v>77</v>
      </c>
      <c r="C324">
        <v>-16</v>
      </c>
      <c r="D324" t="s">
        <v>64</v>
      </c>
      <c r="E324">
        <v>0</v>
      </c>
    </row>
    <row r="325" spans="1:5">
      <c r="A325" t="s">
        <v>50</v>
      </c>
      <c r="B325" t="s">
        <v>77</v>
      </c>
      <c r="C325">
        <v>-17</v>
      </c>
      <c r="D325" t="s">
        <v>64</v>
      </c>
      <c r="E325">
        <v>0</v>
      </c>
    </row>
    <row r="326" spans="1:5">
      <c r="A326" t="s">
        <v>50</v>
      </c>
      <c r="B326" t="s">
        <v>77</v>
      </c>
      <c r="C326">
        <v>-18</v>
      </c>
      <c r="D326" t="s">
        <v>64</v>
      </c>
      <c r="E326">
        <v>0</v>
      </c>
    </row>
    <row r="327" spans="1:5">
      <c r="A327" t="s">
        <v>50</v>
      </c>
      <c r="B327" t="s">
        <v>77</v>
      </c>
      <c r="C327">
        <v>0</v>
      </c>
      <c r="D327" t="s">
        <v>59</v>
      </c>
      <c r="E327">
        <v>8609983200.4820995</v>
      </c>
    </row>
    <row r="328" spans="1:5">
      <c r="A328" t="s">
        <v>50</v>
      </c>
      <c r="B328" t="s">
        <v>77</v>
      </c>
      <c r="C328">
        <v>-1</v>
      </c>
      <c r="D328" t="s">
        <v>59</v>
      </c>
      <c r="E328">
        <v>7982130866.4954004</v>
      </c>
    </row>
    <row r="329" spans="1:5">
      <c r="A329" t="s">
        <v>50</v>
      </c>
      <c r="B329" t="s">
        <v>77</v>
      </c>
      <c r="C329">
        <v>-2</v>
      </c>
      <c r="D329" t="s">
        <v>59</v>
      </c>
      <c r="E329">
        <v>7996871657.5148001</v>
      </c>
    </row>
    <row r="330" spans="1:5">
      <c r="A330" t="s">
        <v>50</v>
      </c>
      <c r="B330" t="s">
        <v>77</v>
      </c>
      <c r="C330">
        <v>-3</v>
      </c>
      <c r="D330" t="s">
        <v>59</v>
      </c>
      <c r="E330">
        <v>8055727839.5235996</v>
      </c>
    </row>
    <row r="331" spans="1:5">
      <c r="A331" t="s">
        <v>50</v>
      </c>
      <c r="B331" t="s">
        <v>77</v>
      </c>
      <c r="C331">
        <v>-4</v>
      </c>
      <c r="D331" t="s">
        <v>59</v>
      </c>
      <c r="E331">
        <v>7972971622.4701996</v>
      </c>
    </row>
    <row r="332" spans="1:5">
      <c r="A332" t="s">
        <v>50</v>
      </c>
      <c r="B332" t="s">
        <v>77</v>
      </c>
      <c r="C332">
        <v>-5</v>
      </c>
      <c r="D332" t="s">
        <v>59</v>
      </c>
      <c r="E332">
        <v>7770709308.3521996</v>
      </c>
    </row>
    <row r="333" spans="1:5">
      <c r="A333" t="s">
        <v>50</v>
      </c>
      <c r="B333" t="s">
        <v>77</v>
      </c>
      <c r="C333">
        <v>-6</v>
      </c>
      <c r="D333" t="s">
        <v>59</v>
      </c>
      <c r="E333">
        <v>7327358667.6599998</v>
      </c>
    </row>
    <row r="334" spans="1:5">
      <c r="A334" t="s">
        <v>50</v>
      </c>
      <c r="B334" t="s">
        <v>77</v>
      </c>
      <c r="C334">
        <v>-7</v>
      </c>
      <c r="D334" t="s">
        <v>59</v>
      </c>
      <c r="E334">
        <v>7308603273.0144997</v>
      </c>
    </row>
    <row r="335" spans="1:5">
      <c r="A335" t="s">
        <v>50</v>
      </c>
      <c r="B335" t="s">
        <v>77</v>
      </c>
      <c r="C335">
        <v>-8</v>
      </c>
      <c r="D335" t="s">
        <v>59</v>
      </c>
      <c r="E335">
        <v>7158688309.4483995</v>
      </c>
    </row>
    <row r="336" spans="1:5">
      <c r="A336" t="s">
        <v>50</v>
      </c>
      <c r="B336" t="s">
        <v>77</v>
      </c>
      <c r="C336">
        <v>-9</v>
      </c>
      <c r="D336" t="s">
        <v>59</v>
      </c>
      <c r="E336">
        <v>7431622602.2846003</v>
      </c>
    </row>
    <row r="337" spans="1:5">
      <c r="A337" t="s">
        <v>50</v>
      </c>
      <c r="B337" t="s">
        <v>77</v>
      </c>
      <c r="C337">
        <v>-10</v>
      </c>
      <c r="D337" t="s">
        <v>59</v>
      </c>
      <c r="E337">
        <v>7851751183.4407997</v>
      </c>
    </row>
    <row r="338" spans="1:5">
      <c r="A338" t="s">
        <v>50</v>
      </c>
      <c r="B338" t="s">
        <v>77</v>
      </c>
      <c r="C338">
        <v>-11</v>
      </c>
      <c r="D338" t="s">
        <v>59</v>
      </c>
      <c r="E338">
        <v>8318532319.5958996</v>
      </c>
    </row>
    <row r="339" spans="1:5">
      <c r="A339" t="s">
        <v>50</v>
      </c>
      <c r="B339" t="s">
        <v>77</v>
      </c>
      <c r="C339">
        <v>-12</v>
      </c>
      <c r="D339" t="s">
        <v>59</v>
      </c>
      <c r="E339">
        <v>9860218427.9181004</v>
      </c>
    </row>
    <row r="340" spans="1:5">
      <c r="A340" t="s">
        <v>50</v>
      </c>
      <c r="B340" t="s">
        <v>77</v>
      </c>
      <c r="C340">
        <v>-13</v>
      </c>
      <c r="D340" t="s">
        <v>59</v>
      </c>
      <c r="E340">
        <v>11962603510.563601</v>
      </c>
    </row>
    <row r="341" spans="1:5">
      <c r="A341" t="s">
        <v>50</v>
      </c>
      <c r="B341" t="s">
        <v>77</v>
      </c>
      <c r="C341">
        <v>-14</v>
      </c>
      <c r="D341" t="s">
        <v>59</v>
      </c>
      <c r="E341">
        <v>13652861381.2593</v>
      </c>
    </row>
    <row r="342" spans="1:5">
      <c r="A342" t="s">
        <v>50</v>
      </c>
      <c r="B342" t="s">
        <v>77</v>
      </c>
      <c r="C342">
        <v>-15</v>
      </c>
      <c r="D342" t="s">
        <v>59</v>
      </c>
      <c r="E342">
        <v>15094145786.147499</v>
      </c>
    </row>
    <row r="343" spans="1:5">
      <c r="A343" t="s">
        <v>50</v>
      </c>
      <c r="B343" t="s">
        <v>77</v>
      </c>
      <c r="C343">
        <v>-16</v>
      </c>
      <c r="D343" t="s">
        <v>59</v>
      </c>
      <c r="E343">
        <v>11553243479.458</v>
      </c>
    </row>
    <row r="344" spans="1:5">
      <c r="A344" t="s">
        <v>50</v>
      </c>
      <c r="B344" t="s">
        <v>77</v>
      </c>
      <c r="C344">
        <v>-17</v>
      </c>
      <c r="D344" t="s">
        <v>59</v>
      </c>
      <c r="E344">
        <v>6692416226.6164999</v>
      </c>
    </row>
    <row r="345" spans="1:5">
      <c r="A345" t="s">
        <v>50</v>
      </c>
      <c r="B345" t="s">
        <v>77</v>
      </c>
      <c r="C345">
        <v>-18</v>
      </c>
      <c r="D345" t="s">
        <v>59</v>
      </c>
      <c r="E345">
        <v>6692416226.6164999</v>
      </c>
    </row>
    <row r="346" spans="1:5">
      <c r="A346" t="s">
        <v>50</v>
      </c>
      <c r="B346" t="s">
        <v>77</v>
      </c>
      <c r="C346">
        <v>0</v>
      </c>
      <c r="D346" t="s">
        <v>74</v>
      </c>
      <c r="E346">
        <v>0.46910000000000002</v>
      </c>
    </row>
    <row r="347" spans="1:5">
      <c r="A347" t="s">
        <v>50</v>
      </c>
      <c r="B347" t="s">
        <v>77</v>
      </c>
      <c r="C347">
        <v>-1</v>
      </c>
      <c r="D347" t="s">
        <v>74</v>
      </c>
      <c r="E347">
        <v>0.53390000000000004</v>
      </c>
    </row>
    <row r="348" spans="1:5">
      <c r="A348" t="s">
        <v>50</v>
      </c>
      <c r="B348" t="s">
        <v>77</v>
      </c>
      <c r="C348">
        <v>-2</v>
      </c>
      <c r="D348" t="s">
        <v>74</v>
      </c>
      <c r="E348">
        <v>0.56459999999999999</v>
      </c>
    </row>
    <row r="349" spans="1:5">
      <c r="A349" t="s">
        <v>50</v>
      </c>
      <c r="B349" t="s">
        <v>77</v>
      </c>
      <c r="C349">
        <v>-3</v>
      </c>
      <c r="D349" t="s">
        <v>74</v>
      </c>
      <c r="E349">
        <v>0.57640000000000002</v>
      </c>
    </row>
    <row r="350" spans="1:5">
      <c r="A350" t="s">
        <v>50</v>
      </c>
      <c r="B350" t="s">
        <v>77</v>
      </c>
      <c r="C350">
        <v>-4</v>
      </c>
      <c r="D350" t="s">
        <v>74</v>
      </c>
      <c r="E350">
        <v>0.6038</v>
      </c>
    </row>
    <row r="351" spans="1:5">
      <c r="A351" t="s">
        <v>50</v>
      </c>
      <c r="B351" t="s">
        <v>77</v>
      </c>
      <c r="C351">
        <v>-5</v>
      </c>
      <c r="D351" t="s">
        <v>74</v>
      </c>
      <c r="E351">
        <v>0.56999999999999995</v>
      </c>
    </row>
    <row r="352" spans="1:5">
      <c r="A352" t="s">
        <v>50</v>
      </c>
      <c r="B352" t="s">
        <v>77</v>
      </c>
      <c r="C352">
        <v>-6</v>
      </c>
      <c r="D352" t="s">
        <v>74</v>
      </c>
      <c r="E352">
        <v>0.59409999999999996</v>
      </c>
    </row>
    <row r="353" spans="1:5">
      <c r="A353" t="s">
        <v>50</v>
      </c>
      <c r="B353" t="s">
        <v>77</v>
      </c>
      <c r="C353">
        <v>-7</v>
      </c>
      <c r="D353" t="s">
        <v>74</v>
      </c>
      <c r="E353">
        <v>0.58440000000000003</v>
      </c>
    </row>
    <row r="354" spans="1:5">
      <c r="A354" t="s">
        <v>50</v>
      </c>
      <c r="B354" t="s">
        <v>77</v>
      </c>
      <c r="C354">
        <v>-8</v>
      </c>
      <c r="D354" t="s">
        <v>74</v>
      </c>
      <c r="E354">
        <v>0.59750000000000003</v>
      </c>
    </row>
    <row r="355" spans="1:5">
      <c r="A355" t="s">
        <v>50</v>
      </c>
      <c r="B355" t="s">
        <v>77</v>
      </c>
      <c r="C355">
        <v>-9</v>
      </c>
      <c r="D355" t="s">
        <v>74</v>
      </c>
      <c r="E355">
        <v>0.53059999999999996</v>
      </c>
    </row>
    <row r="356" spans="1:5">
      <c r="A356" t="s">
        <v>50</v>
      </c>
      <c r="B356" t="s">
        <v>77</v>
      </c>
      <c r="C356">
        <v>-10</v>
      </c>
      <c r="D356" t="s">
        <v>74</v>
      </c>
      <c r="E356">
        <v>0.48349999999999999</v>
      </c>
    </row>
    <row r="357" spans="1:5">
      <c r="A357" t="s">
        <v>50</v>
      </c>
      <c r="B357" t="s">
        <v>77</v>
      </c>
      <c r="C357">
        <v>-11</v>
      </c>
      <c r="D357" t="s">
        <v>74</v>
      </c>
      <c r="E357">
        <v>0.42799999999999999</v>
      </c>
    </row>
    <row r="358" spans="1:5">
      <c r="A358" t="s">
        <v>50</v>
      </c>
      <c r="B358" t="s">
        <v>77</v>
      </c>
      <c r="C358">
        <v>-12</v>
      </c>
      <c r="D358" t="s">
        <v>74</v>
      </c>
      <c r="E358">
        <v>0.3322</v>
      </c>
    </row>
    <row r="359" spans="1:5">
      <c r="A359" t="s">
        <v>50</v>
      </c>
      <c r="B359" t="s">
        <v>77</v>
      </c>
      <c r="C359">
        <v>-13</v>
      </c>
      <c r="D359" t="s">
        <v>74</v>
      </c>
      <c r="E359">
        <v>0.26050000000000001</v>
      </c>
    </row>
    <row r="360" spans="1:5">
      <c r="A360" t="s">
        <v>50</v>
      </c>
      <c r="B360" t="s">
        <v>77</v>
      </c>
      <c r="C360">
        <v>-14</v>
      </c>
      <c r="D360" t="s">
        <v>74</v>
      </c>
      <c r="E360">
        <v>0.21709999999999999</v>
      </c>
    </row>
    <row r="361" spans="1:5">
      <c r="A361" t="s">
        <v>50</v>
      </c>
      <c r="B361" t="s">
        <v>77</v>
      </c>
      <c r="C361">
        <v>-15</v>
      </c>
      <c r="D361" t="s">
        <v>74</v>
      </c>
      <c r="E361">
        <v>0.27810000000000001</v>
      </c>
    </row>
    <row r="362" spans="1:5">
      <c r="A362" t="s">
        <v>50</v>
      </c>
      <c r="B362" t="s">
        <v>77</v>
      </c>
      <c r="C362">
        <v>-16</v>
      </c>
      <c r="D362" t="s">
        <v>74</v>
      </c>
      <c r="E362">
        <v>0.5282</v>
      </c>
    </row>
    <row r="363" spans="1:5">
      <c r="A363" t="s">
        <v>50</v>
      </c>
      <c r="B363" t="s">
        <v>77</v>
      </c>
      <c r="C363">
        <v>-17</v>
      </c>
      <c r="D363" t="s">
        <v>74</v>
      </c>
      <c r="E363">
        <v>0.78490000000000004</v>
      </c>
    </row>
    <row r="364" spans="1:5">
      <c r="A364" t="s">
        <v>50</v>
      </c>
      <c r="B364" t="s">
        <v>77</v>
      </c>
      <c r="C364">
        <v>-18</v>
      </c>
      <c r="D364" t="s">
        <v>74</v>
      </c>
      <c r="E364">
        <v>0.70509999999999995</v>
      </c>
    </row>
    <row r="365" spans="1:5">
      <c r="A365" t="s">
        <v>50</v>
      </c>
      <c r="B365" t="s">
        <v>77</v>
      </c>
      <c r="C365">
        <v>0</v>
      </c>
      <c r="D365" t="s">
        <v>65</v>
      </c>
      <c r="E365">
        <v>2288908159.1419001</v>
      </c>
    </row>
    <row r="366" spans="1:5">
      <c r="A366" t="s">
        <v>50</v>
      </c>
      <c r="B366" t="s">
        <v>77</v>
      </c>
      <c r="C366">
        <v>-1</v>
      </c>
      <c r="D366" t="s">
        <v>65</v>
      </c>
      <c r="E366">
        <v>1850649044.7839</v>
      </c>
    </row>
    <row r="367" spans="1:5">
      <c r="A367" t="s">
        <v>50</v>
      </c>
      <c r="B367" t="s">
        <v>77</v>
      </c>
      <c r="C367">
        <v>-2</v>
      </c>
      <c r="D367" t="s">
        <v>65</v>
      </c>
      <c r="E367">
        <v>2398214129.5969</v>
      </c>
    </row>
    <row r="368" spans="1:5">
      <c r="A368" t="s">
        <v>50</v>
      </c>
      <c r="B368" t="s">
        <v>77</v>
      </c>
      <c r="C368">
        <v>-3</v>
      </c>
      <c r="D368" t="s">
        <v>65</v>
      </c>
      <c r="E368">
        <v>1961951407.4161999</v>
      </c>
    </row>
    <row r="369" spans="1:5">
      <c r="A369" t="s">
        <v>50</v>
      </c>
      <c r="B369" t="s">
        <v>77</v>
      </c>
      <c r="C369">
        <v>-4</v>
      </c>
      <c r="D369" t="s">
        <v>65</v>
      </c>
      <c r="E369">
        <v>1988286993.6684999</v>
      </c>
    </row>
    <row r="370" spans="1:5">
      <c r="A370" t="s">
        <v>50</v>
      </c>
      <c r="B370" t="s">
        <v>77</v>
      </c>
      <c r="C370">
        <v>-5</v>
      </c>
      <c r="D370" t="s">
        <v>65</v>
      </c>
      <c r="E370">
        <v>2052331186.0706</v>
      </c>
    </row>
    <row r="371" spans="1:5">
      <c r="A371" t="s">
        <v>50</v>
      </c>
      <c r="B371" t="s">
        <v>77</v>
      </c>
      <c r="C371">
        <v>-6</v>
      </c>
      <c r="D371" t="s">
        <v>65</v>
      </c>
      <c r="E371">
        <v>2079692259.3769</v>
      </c>
    </row>
    <row r="372" spans="1:5">
      <c r="A372" t="s">
        <v>50</v>
      </c>
      <c r="B372" t="s">
        <v>77</v>
      </c>
      <c r="C372">
        <v>-7</v>
      </c>
      <c r="D372" t="s">
        <v>65</v>
      </c>
      <c r="E372">
        <v>2458324983.0091</v>
      </c>
    </row>
    <row r="373" spans="1:5">
      <c r="A373" t="s">
        <v>50</v>
      </c>
      <c r="B373" t="s">
        <v>77</v>
      </c>
      <c r="C373">
        <v>-8</v>
      </c>
      <c r="D373" t="s">
        <v>65</v>
      </c>
      <c r="E373">
        <v>2524793713.6643</v>
      </c>
    </row>
    <row r="374" spans="1:5">
      <c r="A374" t="s">
        <v>50</v>
      </c>
      <c r="B374" t="s">
        <v>77</v>
      </c>
      <c r="C374">
        <v>-9</v>
      </c>
      <c r="D374" t="s">
        <v>65</v>
      </c>
      <c r="E374">
        <v>3293828622.9723001</v>
      </c>
    </row>
    <row r="375" spans="1:5">
      <c r="A375" t="s">
        <v>50</v>
      </c>
      <c r="B375" t="s">
        <v>77</v>
      </c>
      <c r="C375">
        <v>-10</v>
      </c>
      <c r="D375" t="s">
        <v>65</v>
      </c>
      <c r="E375">
        <v>2396918355.5159001</v>
      </c>
    </row>
    <row r="376" spans="1:5">
      <c r="A376" t="s">
        <v>50</v>
      </c>
      <c r="B376" t="s">
        <v>77</v>
      </c>
      <c r="C376">
        <v>-11</v>
      </c>
      <c r="D376" t="s">
        <v>65</v>
      </c>
      <c r="E376">
        <v>3171266737.6658001</v>
      </c>
    </row>
    <row r="377" spans="1:5">
      <c r="A377" t="s">
        <v>50</v>
      </c>
      <c r="B377" t="s">
        <v>77</v>
      </c>
      <c r="C377">
        <v>-12</v>
      </c>
      <c r="D377" t="s">
        <v>65</v>
      </c>
      <c r="E377">
        <v>2708798557.1191001</v>
      </c>
    </row>
    <row r="378" spans="1:5">
      <c r="A378" t="s">
        <v>50</v>
      </c>
      <c r="B378" t="s">
        <v>77</v>
      </c>
      <c r="C378">
        <v>-13</v>
      </c>
      <c r="D378" t="s">
        <v>65</v>
      </c>
      <c r="E378">
        <v>3760456883.6030002</v>
      </c>
    </row>
    <row r="379" spans="1:5">
      <c r="A379" t="s">
        <v>50</v>
      </c>
      <c r="B379" t="s">
        <v>77</v>
      </c>
      <c r="C379">
        <v>-14</v>
      </c>
      <c r="D379" t="s">
        <v>65</v>
      </c>
      <c r="E379">
        <v>4373104256.6166</v>
      </c>
    </row>
    <row r="380" spans="1:5">
      <c r="A380" t="s">
        <v>50</v>
      </c>
      <c r="B380" t="s">
        <v>77</v>
      </c>
      <c r="C380">
        <v>-15</v>
      </c>
      <c r="D380" t="s">
        <v>65</v>
      </c>
      <c r="E380">
        <v>4986959031.6437998</v>
      </c>
    </row>
    <row r="381" spans="1:5">
      <c r="A381" t="s">
        <v>50</v>
      </c>
      <c r="B381" t="s">
        <v>77</v>
      </c>
      <c r="C381">
        <v>-16</v>
      </c>
      <c r="D381" t="s">
        <v>65</v>
      </c>
      <c r="E381">
        <v>6148763938.8360004</v>
      </c>
    </row>
    <row r="382" spans="1:5">
      <c r="A382" t="s">
        <v>50</v>
      </c>
      <c r="B382" t="s">
        <v>77</v>
      </c>
      <c r="C382">
        <v>-17</v>
      </c>
      <c r="D382" t="s">
        <v>65</v>
      </c>
      <c r="E382">
        <v>2797798719.1722999</v>
      </c>
    </row>
    <row r="383" spans="1:5">
      <c r="A383" t="s">
        <v>50</v>
      </c>
      <c r="B383" t="s">
        <v>77</v>
      </c>
      <c r="C383">
        <v>-18</v>
      </c>
      <c r="D383" t="s">
        <v>65</v>
      </c>
      <c r="E383">
        <v>1928593734.0606</v>
      </c>
    </row>
    <row r="384" spans="1:5">
      <c r="A384" t="s">
        <v>50</v>
      </c>
      <c r="B384" t="s">
        <v>77</v>
      </c>
      <c r="C384">
        <v>0</v>
      </c>
      <c r="D384" t="s">
        <v>62</v>
      </c>
      <c r="E384">
        <v>0</v>
      </c>
    </row>
    <row r="385" spans="1:5">
      <c r="A385" t="s">
        <v>50</v>
      </c>
      <c r="B385" t="s">
        <v>77</v>
      </c>
      <c r="C385">
        <v>-1</v>
      </c>
      <c r="D385" t="s">
        <v>62</v>
      </c>
      <c r="E385">
        <v>0</v>
      </c>
    </row>
    <row r="386" spans="1:5">
      <c r="A386" t="s">
        <v>50</v>
      </c>
      <c r="B386" t="s">
        <v>77</v>
      </c>
      <c r="C386">
        <v>-2</v>
      </c>
      <c r="D386" t="s">
        <v>62</v>
      </c>
      <c r="E386">
        <v>0</v>
      </c>
    </row>
    <row r="387" spans="1:5">
      <c r="A387" t="s">
        <v>50</v>
      </c>
      <c r="B387" t="s">
        <v>77</v>
      </c>
      <c r="C387">
        <v>-3</v>
      </c>
      <c r="D387" t="s">
        <v>62</v>
      </c>
      <c r="E387">
        <v>0</v>
      </c>
    </row>
    <row r="388" spans="1:5">
      <c r="A388" t="s">
        <v>50</v>
      </c>
      <c r="B388" t="s">
        <v>77</v>
      </c>
      <c r="C388">
        <v>-4</v>
      </c>
      <c r="D388" t="s">
        <v>62</v>
      </c>
      <c r="E388">
        <v>0</v>
      </c>
    </row>
    <row r="389" spans="1:5">
      <c r="A389" t="s">
        <v>50</v>
      </c>
      <c r="B389" t="s">
        <v>77</v>
      </c>
      <c r="C389">
        <v>-5</v>
      </c>
      <c r="D389" t="s">
        <v>62</v>
      </c>
      <c r="E389">
        <v>0</v>
      </c>
    </row>
    <row r="390" spans="1:5">
      <c r="A390" t="s">
        <v>50</v>
      </c>
      <c r="B390" t="s">
        <v>77</v>
      </c>
      <c r="C390">
        <v>-6</v>
      </c>
      <c r="D390" t="s">
        <v>62</v>
      </c>
      <c r="E390">
        <v>0</v>
      </c>
    </row>
    <row r="391" spans="1:5">
      <c r="A391" t="s">
        <v>50</v>
      </c>
      <c r="B391" t="s">
        <v>77</v>
      </c>
      <c r="C391">
        <v>-7</v>
      </c>
      <c r="D391" t="s">
        <v>62</v>
      </c>
      <c r="E391">
        <v>0</v>
      </c>
    </row>
    <row r="392" spans="1:5">
      <c r="A392" t="s">
        <v>50</v>
      </c>
      <c r="B392" t="s">
        <v>77</v>
      </c>
      <c r="C392">
        <v>-8</v>
      </c>
      <c r="D392" t="s">
        <v>62</v>
      </c>
      <c r="E392">
        <v>0</v>
      </c>
    </row>
    <row r="393" spans="1:5">
      <c r="A393" t="s">
        <v>50</v>
      </c>
      <c r="B393" t="s">
        <v>77</v>
      </c>
      <c r="C393">
        <v>-9</v>
      </c>
      <c r="D393" t="s">
        <v>62</v>
      </c>
      <c r="E393">
        <v>0</v>
      </c>
    </row>
    <row r="394" spans="1:5">
      <c r="A394" t="s">
        <v>50</v>
      </c>
      <c r="B394" t="s">
        <v>77</v>
      </c>
      <c r="C394">
        <v>-10</v>
      </c>
      <c r="D394" t="s">
        <v>62</v>
      </c>
      <c r="E394">
        <v>0</v>
      </c>
    </row>
    <row r="395" spans="1:5">
      <c r="A395" t="s">
        <v>50</v>
      </c>
      <c r="B395" t="s">
        <v>77</v>
      </c>
      <c r="C395">
        <v>-11</v>
      </c>
      <c r="D395" t="s">
        <v>62</v>
      </c>
      <c r="E395">
        <v>-26000000</v>
      </c>
    </row>
    <row r="396" spans="1:5">
      <c r="A396" t="s">
        <v>50</v>
      </c>
      <c r="B396" t="s">
        <v>77</v>
      </c>
      <c r="C396">
        <v>-12</v>
      </c>
      <c r="D396" t="s">
        <v>62</v>
      </c>
      <c r="E396">
        <v>-327000000</v>
      </c>
    </row>
    <row r="397" spans="1:5">
      <c r="A397" t="s">
        <v>50</v>
      </c>
      <c r="B397" t="s">
        <v>77</v>
      </c>
      <c r="C397">
        <v>-13</v>
      </c>
      <c r="D397" t="s">
        <v>62</v>
      </c>
      <c r="E397">
        <v>-786000000</v>
      </c>
    </row>
    <row r="398" spans="1:5">
      <c r="A398" t="s">
        <v>50</v>
      </c>
      <c r="B398" t="s">
        <v>77</v>
      </c>
      <c r="C398">
        <v>-14</v>
      </c>
      <c r="D398" t="s">
        <v>62</v>
      </c>
      <c r="E398">
        <v>-1274000000</v>
      </c>
    </row>
    <row r="399" spans="1:5">
      <c r="A399" t="s">
        <v>50</v>
      </c>
      <c r="B399" t="s">
        <v>77</v>
      </c>
      <c r="C399">
        <v>-15</v>
      </c>
      <c r="D399" t="s">
        <v>62</v>
      </c>
      <c r="E399">
        <v>-1794000000</v>
      </c>
    </row>
    <row r="400" spans="1:5">
      <c r="A400" t="s">
        <v>50</v>
      </c>
      <c r="B400" t="s">
        <v>77</v>
      </c>
      <c r="C400">
        <v>-16</v>
      </c>
      <c r="D400" t="s">
        <v>62</v>
      </c>
      <c r="E400">
        <v>-2047000000</v>
      </c>
    </row>
    <row r="401" spans="1:5">
      <c r="A401" t="s">
        <v>50</v>
      </c>
      <c r="B401" t="s">
        <v>77</v>
      </c>
      <c r="C401">
        <v>-17</v>
      </c>
      <c r="D401" t="s">
        <v>62</v>
      </c>
      <c r="E401">
        <v>-1314000000</v>
      </c>
    </row>
    <row r="402" spans="1:5">
      <c r="A402" t="s">
        <v>50</v>
      </c>
      <c r="B402" t="s">
        <v>77</v>
      </c>
      <c r="C402">
        <v>-18</v>
      </c>
      <c r="D402" t="s">
        <v>62</v>
      </c>
      <c r="E402">
        <v>-1229000000</v>
      </c>
    </row>
    <row r="403" spans="1:5">
      <c r="A403" t="s">
        <v>50</v>
      </c>
      <c r="B403" t="s">
        <v>77</v>
      </c>
      <c r="C403">
        <v>0</v>
      </c>
      <c r="D403" t="s">
        <v>72</v>
      </c>
      <c r="E403">
        <v>11515155915.33</v>
      </c>
    </row>
    <row r="404" spans="1:5">
      <c r="A404" t="s">
        <v>50</v>
      </c>
      <c r="B404" t="s">
        <v>77</v>
      </c>
      <c r="C404">
        <v>-1</v>
      </c>
      <c r="D404" t="s">
        <v>72</v>
      </c>
      <c r="E404">
        <v>14201744025.299999</v>
      </c>
    </row>
    <row r="405" spans="1:5">
      <c r="A405" t="s">
        <v>50</v>
      </c>
      <c r="B405" t="s">
        <v>77</v>
      </c>
      <c r="C405">
        <v>-2</v>
      </c>
      <c r="D405" t="s">
        <v>72</v>
      </c>
      <c r="E405">
        <v>13592180008.440001</v>
      </c>
    </row>
    <row r="406" spans="1:5">
      <c r="A406" t="s">
        <v>50</v>
      </c>
      <c r="B406" t="s">
        <v>77</v>
      </c>
      <c r="C406">
        <v>-3</v>
      </c>
      <c r="D406" t="s">
        <v>72</v>
      </c>
      <c r="E406">
        <v>11284395118.58</v>
      </c>
    </row>
    <row r="407" spans="1:5">
      <c r="A407" t="s">
        <v>50</v>
      </c>
      <c r="B407" t="s">
        <v>77</v>
      </c>
      <c r="C407">
        <v>-4</v>
      </c>
      <c r="D407" t="s">
        <v>72</v>
      </c>
      <c r="E407">
        <v>12848007173.040001</v>
      </c>
    </row>
    <row r="408" spans="1:5">
      <c r="A408" t="s">
        <v>50</v>
      </c>
      <c r="B408" t="s">
        <v>77</v>
      </c>
      <c r="C408">
        <v>-5</v>
      </c>
      <c r="D408" t="s">
        <v>72</v>
      </c>
      <c r="E408">
        <v>12145604497.26</v>
      </c>
    </row>
    <row r="409" spans="1:5">
      <c r="A409" t="s">
        <v>50</v>
      </c>
      <c r="B409" t="s">
        <v>77</v>
      </c>
      <c r="C409">
        <v>-6</v>
      </c>
      <c r="D409" t="s">
        <v>72</v>
      </c>
      <c r="E409">
        <v>11957260853.059999</v>
      </c>
    </row>
    <row r="410" spans="1:5">
      <c r="A410" t="s">
        <v>50</v>
      </c>
      <c r="B410" t="s">
        <v>77</v>
      </c>
      <c r="C410">
        <v>-7</v>
      </c>
      <c r="D410" t="s">
        <v>72</v>
      </c>
      <c r="E410">
        <v>9056691946.3799992</v>
      </c>
    </row>
    <row r="411" spans="1:5">
      <c r="A411" t="s">
        <v>50</v>
      </c>
      <c r="B411" t="s">
        <v>77</v>
      </c>
      <c r="C411">
        <v>-8</v>
      </c>
      <c r="D411" t="s">
        <v>72</v>
      </c>
      <c r="E411">
        <v>11470106565</v>
      </c>
    </row>
    <row r="412" spans="1:5">
      <c r="A412" t="s">
        <v>50</v>
      </c>
      <c r="B412" t="s">
        <v>77</v>
      </c>
      <c r="C412">
        <v>-9</v>
      </c>
      <c r="D412" t="s">
        <v>72</v>
      </c>
      <c r="E412">
        <v>13607329437.040001</v>
      </c>
    </row>
    <row r="413" spans="1:5">
      <c r="A413" t="s">
        <v>50</v>
      </c>
      <c r="B413" t="s">
        <v>77</v>
      </c>
      <c r="C413">
        <v>-10</v>
      </c>
      <c r="D413" t="s">
        <v>72</v>
      </c>
      <c r="E413">
        <v>15809010000</v>
      </c>
    </row>
    <row r="414" spans="1:5">
      <c r="A414" t="s">
        <v>50</v>
      </c>
      <c r="B414" t="s">
        <v>77</v>
      </c>
      <c r="C414">
        <v>-11</v>
      </c>
      <c r="D414" t="s">
        <v>72</v>
      </c>
      <c r="E414">
        <v>15934800000</v>
      </c>
    </row>
    <row r="415" spans="1:5">
      <c r="A415" t="s">
        <v>50</v>
      </c>
      <c r="B415" t="s">
        <v>77</v>
      </c>
      <c r="C415">
        <v>-12</v>
      </c>
      <c r="D415" t="s">
        <v>72</v>
      </c>
      <c r="E415">
        <v>15578800000</v>
      </c>
    </row>
    <row r="416" spans="1:5">
      <c r="A416" t="s">
        <v>50</v>
      </c>
      <c r="B416" t="s">
        <v>77</v>
      </c>
      <c r="C416">
        <v>-13</v>
      </c>
      <c r="D416" t="s">
        <v>72</v>
      </c>
      <c r="E416">
        <v>7854500000</v>
      </c>
    </row>
    <row r="417" spans="1:5">
      <c r="A417" t="s">
        <v>50</v>
      </c>
      <c r="B417" t="s">
        <v>77</v>
      </c>
      <c r="C417">
        <v>-14</v>
      </c>
      <c r="D417" t="s">
        <v>72</v>
      </c>
      <c r="E417">
        <v>12630530000</v>
      </c>
    </row>
    <row r="418" spans="1:5">
      <c r="A418" t="s">
        <v>50</v>
      </c>
      <c r="B418" t="s">
        <v>77</v>
      </c>
      <c r="C418">
        <v>-15</v>
      </c>
      <c r="D418" t="s">
        <v>72</v>
      </c>
      <c r="E418">
        <v>15830400000</v>
      </c>
    </row>
    <row r="419" spans="1:5">
      <c r="A419" t="s">
        <v>50</v>
      </c>
      <c r="B419" t="s">
        <v>77</v>
      </c>
      <c r="C419">
        <v>-16</v>
      </c>
      <c r="D419" t="s">
        <v>72</v>
      </c>
      <c r="E419">
        <v>31531500000</v>
      </c>
    </row>
    <row r="420" spans="1:5">
      <c r="A420" t="s">
        <v>50</v>
      </c>
      <c r="B420" t="s">
        <v>77</v>
      </c>
      <c r="C420">
        <v>-17</v>
      </c>
      <c r="D420" t="s">
        <v>72</v>
      </c>
      <c r="E420">
        <v>19380200000</v>
      </c>
    </row>
    <row r="421" spans="1:5">
      <c r="A421" t="s">
        <v>50</v>
      </c>
      <c r="B421" t="s">
        <v>77</v>
      </c>
      <c r="C421">
        <v>-18</v>
      </c>
      <c r="D421" t="s">
        <v>72</v>
      </c>
      <c r="E421">
        <v>31531500000</v>
      </c>
    </row>
    <row r="422" spans="1:5">
      <c r="A422" t="s">
        <v>50</v>
      </c>
      <c r="B422" t="s">
        <v>77</v>
      </c>
      <c r="C422">
        <v>0</v>
      </c>
      <c r="D422" t="s">
        <v>60</v>
      </c>
      <c r="E422">
        <v>2272220000</v>
      </c>
    </row>
    <row r="423" spans="1:5">
      <c r="A423" t="s">
        <v>50</v>
      </c>
      <c r="B423" t="s">
        <v>77</v>
      </c>
      <c r="C423">
        <v>-1</v>
      </c>
      <c r="D423" t="s">
        <v>60</v>
      </c>
      <c r="E423">
        <v>2718760000</v>
      </c>
    </row>
    <row r="424" spans="1:5">
      <c r="A424" t="s">
        <v>50</v>
      </c>
      <c r="B424" t="s">
        <v>77</v>
      </c>
      <c r="C424">
        <v>-2</v>
      </c>
      <c r="D424" t="s">
        <v>60</v>
      </c>
      <c r="E424">
        <v>3161700000</v>
      </c>
    </row>
    <row r="425" spans="1:5">
      <c r="A425" t="s">
        <v>50</v>
      </c>
      <c r="B425" t="s">
        <v>77</v>
      </c>
      <c r="C425">
        <v>-3</v>
      </c>
      <c r="D425" t="s">
        <v>60</v>
      </c>
      <c r="E425">
        <v>2683140000</v>
      </c>
    </row>
    <row r="426" spans="1:5">
      <c r="A426" t="s">
        <v>50</v>
      </c>
      <c r="B426" t="s">
        <v>77</v>
      </c>
      <c r="C426">
        <v>-4</v>
      </c>
      <c r="D426" t="s">
        <v>60</v>
      </c>
      <c r="E426">
        <v>2582720000</v>
      </c>
    </row>
    <row r="427" spans="1:5">
      <c r="A427" t="s">
        <v>50</v>
      </c>
      <c r="B427" t="s">
        <v>77</v>
      </c>
      <c r="C427">
        <v>-5</v>
      </c>
      <c r="D427" t="s">
        <v>60</v>
      </c>
      <c r="E427">
        <v>3139420000</v>
      </c>
    </row>
    <row r="428" spans="1:5">
      <c r="A428" t="s">
        <v>50</v>
      </c>
      <c r="B428" t="s">
        <v>77</v>
      </c>
      <c r="C428">
        <v>-6</v>
      </c>
      <c r="D428" t="s">
        <v>60</v>
      </c>
      <c r="E428">
        <v>2495940000</v>
      </c>
    </row>
    <row r="429" spans="1:5">
      <c r="A429" t="s">
        <v>50</v>
      </c>
      <c r="B429" t="s">
        <v>77</v>
      </c>
      <c r="C429">
        <v>-7</v>
      </c>
      <c r="D429" t="s">
        <v>60</v>
      </c>
      <c r="E429">
        <v>2499450000</v>
      </c>
    </row>
    <row r="430" spans="1:5">
      <c r="A430" t="s">
        <v>50</v>
      </c>
      <c r="B430" t="s">
        <v>77</v>
      </c>
      <c r="C430">
        <v>-8</v>
      </c>
      <c r="D430" t="s">
        <v>60</v>
      </c>
      <c r="E430">
        <v>2582150000</v>
      </c>
    </row>
    <row r="431" spans="1:5">
      <c r="A431" t="s">
        <v>50</v>
      </c>
      <c r="B431" t="s">
        <v>77</v>
      </c>
      <c r="C431">
        <v>-9</v>
      </c>
      <c r="D431" t="s">
        <v>60</v>
      </c>
      <c r="E431">
        <v>2082850000</v>
      </c>
    </row>
    <row r="432" spans="1:5">
      <c r="A432" t="s">
        <v>50</v>
      </c>
      <c r="B432" t="s">
        <v>77</v>
      </c>
      <c r="C432">
        <v>-10</v>
      </c>
      <c r="D432" t="s">
        <v>60</v>
      </c>
      <c r="E432">
        <v>1675200000</v>
      </c>
    </row>
    <row r="433" spans="1:5">
      <c r="A433" t="s">
        <v>50</v>
      </c>
      <c r="B433" t="s">
        <v>77</v>
      </c>
      <c r="C433">
        <v>-11</v>
      </c>
      <c r="D433" t="s">
        <v>60</v>
      </c>
      <c r="E433">
        <v>2947000000</v>
      </c>
    </row>
    <row r="434" spans="1:5">
      <c r="A434" t="s">
        <v>50</v>
      </c>
      <c r="B434" t="s">
        <v>77</v>
      </c>
      <c r="C434">
        <v>-12</v>
      </c>
      <c r="D434" t="s">
        <v>60</v>
      </c>
      <c r="E434">
        <v>1738200000</v>
      </c>
    </row>
    <row r="435" spans="1:5">
      <c r="A435" t="s">
        <v>50</v>
      </c>
      <c r="B435" t="s">
        <v>77</v>
      </c>
      <c r="C435">
        <v>-13</v>
      </c>
      <c r="D435" t="s">
        <v>60</v>
      </c>
      <c r="E435">
        <v>733000000</v>
      </c>
    </row>
    <row r="436" spans="1:5">
      <c r="A436" t="s">
        <v>50</v>
      </c>
      <c r="B436" t="s">
        <v>77</v>
      </c>
      <c r="C436">
        <v>-14</v>
      </c>
      <c r="D436" t="s">
        <v>60</v>
      </c>
      <c r="E436">
        <v>439000000</v>
      </c>
    </row>
    <row r="437" spans="1:5">
      <c r="A437" t="s">
        <v>50</v>
      </c>
      <c r="B437" t="s">
        <v>77</v>
      </c>
      <c r="C437">
        <v>-15</v>
      </c>
      <c r="D437" t="s">
        <v>60</v>
      </c>
      <c r="E437">
        <v>640100000</v>
      </c>
    </row>
    <row r="438" spans="1:5">
      <c r="A438" t="s">
        <v>50</v>
      </c>
      <c r="B438" t="s">
        <v>77</v>
      </c>
      <c r="C438">
        <v>-16</v>
      </c>
      <c r="D438" t="s">
        <v>60</v>
      </c>
      <c r="E438">
        <v>1264940000</v>
      </c>
    </row>
    <row r="439" spans="1:5">
      <c r="A439" t="s">
        <v>50</v>
      </c>
      <c r="B439" t="s">
        <v>77</v>
      </c>
      <c r="C439">
        <v>-17</v>
      </c>
      <c r="D439" t="s">
        <v>60</v>
      </c>
      <c r="E439">
        <v>430940000</v>
      </c>
    </row>
    <row r="440" spans="1:5">
      <c r="A440" t="s">
        <v>50</v>
      </c>
      <c r="B440" t="s">
        <v>77</v>
      </c>
      <c r="C440">
        <v>-18</v>
      </c>
      <c r="D440" t="s">
        <v>60</v>
      </c>
      <c r="E440">
        <v>215620000</v>
      </c>
    </row>
    <row r="441" spans="1:5">
      <c r="A441" t="s">
        <v>50</v>
      </c>
      <c r="B441" t="s">
        <v>77</v>
      </c>
      <c r="C441">
        <v>0</v>
      </c>
      <c r="D441" t="s">
        <v>67</v>
      </c>
      <c r="E441">
        <v>0</v>
      </c>
    </row>
    <row r="442" spans="1:5">
      <c r="A442" t="s">
        <v>50</v>
      </c>
      <c r="B442" t="s">
        <v>77</v>
      </c>
      <c r="C442">
        <v>-1</v>
      </c>
      <c r="D442" t="s">
        <v>67</v>
      </c>
      <c r="E442">
        <v>0</v>
      </c>
    </row>
    <row r="443" spans="1:5">
      <c r="A443" t="s">
        <v>50</v>
      </c>
      <c r="B443" t="s">
        <v>77</v>
      </c>
      <c r="C443">
        <v>-2</v>
      </c>
      <c r="D443" t="s">
        <v>67</v>
      </c>
      <c r="E443">
        <v>0</v>
      </c>
    </row>
    <row r="444" spans="1:5">
      <c r="A444" t="s">
        <v>50</v>
      </c>
      <c r="B444" t="s">
        <v>77</v>
      </c>
      <c r="C444">
        <v>-3</v>
      </c>
      <c r="D444" t="s">
        <v>67</v>
      </c>
      <c r="E444">
        <v>0</v>
      </c>
    </row>
    <row r="445" spans="1:5">
      <c r="A445" t="s">
        <v>50</v>
      </c>
      <c r="B445" t="s">
        <v>77</v>
      </c>
      <c r="C445">
        <v>-4</v>
      </c>
      <c r="D445" t="s">
        <v>67</v>
      </c>
      <c r="E445">
        <v>0</v>
      </c>
    </row>
    <row r="446" spans="1:5">
      <c r="A446" t="s">
        <v>50</v>
      </c>
      <c r="B446" t="s">
        <v>77</v>
      </c>
      <c r="C446">
        <v>-5</v>
      </c>
      <c r="D446" t="s">
        <v>67</v>
      </c>
      <c r="E446">
        <v>0</v>
      </c>
    </row>
    <row r="447" spans="1:5">
      <c r="A447" t="s">
        <v>50</v>
      </c>
      <c r="B447" t="s">
        <v>77</v>
      </c>
      <c r="C447">
        <v>-6</v>
      </c>
      <c r="D447" t="s">
        <v>67</v>
      </c>
      <c r="E447">
        <v>0</v>
      </c>
    </row>
    <row r="448" spans="1:5">
      <c r="A448" t="s">
        <v>50</v>
      </c>
      <c r="B448" t="s">
        <v>77</v>
      </c>
      <c r="C448">
        <v>-7</v>
      </c>
      <c r="D448" t="s">
        <v>67</v>
      </c>
      <c r="E448">
        <v>0</v>
      </c>
    </row>
    <row r="449" spans="1:5">
      <c r="A449" t="s">
        <v>50</v>
      </c>
      <c r="B449" t="s">
        <v>77</v>
      </c>
      <c r="C449">
        <v>-8</v>
      </c>
      <c r="D449" t="s">
        <v>67</v>
      </c>
      <c r="E449">
        <v>0</v>
      </c>
    </row>
    <row r="450" spans="1:5">
      <c r="A450" t="s">
        <v>50</v>
      </c>
      <c r="B450" t="s">
        <v>77</v>
      </c>
      <c r="C450">
        <v>-9</v>
      </c>
      <c r="D450" t="s">
        <v>67</v>
      </c>
      <c r="E450">
        <v>0</v>
      </c>
    </row>
    <row r="451" spans="1:5">
      <c r="A451" t="s">
        <v>50</v>
      </c>
      <c r="B451" t="s">
        <v>77</v>
      </c>
      <c r="C451">
        <v>-10</v>
      </c>
      <c r="D451" t="s">
        <v>67</v>
      </c>
      <c r="E451">
        <v>0</v>
      </c>
    </row>
    <row r="452" spans="1:5">
      <c r="A452" t="s">
        <v>50</v>
      </c>
      <c r="B452" t="s">
        <v>77</v>
      </c>
      <c r="C452">
        <v>-11</v>
      </c>
      <c r="D452" t="s">
        <v>67</v>
      </c>
      <c r="E452">
        <v>0</v>
      </c>
    </row>
    <row r="453" spans="1:5">
      <c r="A453" t="s">
        <v>50</v>
      </c>
      <c r="B453" t="s">
        <v>77</v>
      </c>
      <c r="C453">
        <v>-12</v>
      </c>
      <c r="D453" t="s">
        <v>67</v>
      </c>
      <c r="E453">
        <v>0</v>
      </c>
    </row>
    <row r="454" spans="1:5">
      <c r="A454" t="s">
        <v>50</v>
      </c>
      <c r="B454" t="s">
        <v>77</v>
      </c>
      <c r="C454">
        <v>-13</v>
      </c>
      <c r="D454" t="s">
        <v>67</v>
      </c>
      <c r="E454">
        <v>0</v>
      </c>
    </row>
    <row r="455" spans="1:5">
      <c r="A455" t="s">
        <v>50</v>
      </c>
      <c r="B455" t="s">
        <v>77</v>
      </c>
      <c r="C455">
        <v>-14</v>
      </c>
      <c r="D455" t="s">
        <v>67</v>
      </c>
      <c r="E455">
        <v>0</v>
      </c>
    </row>
    <row r="456" spans="1:5">
      <c r="A456" t="s">
        <v>50</v>
      </c>
      <c r="B456" t="s">
        <v>77</v>
      </c>
      <c r="C456">
        <v>-15</v>
      </c>
      <c r="D456" t="s">
        <v>67</v>
      </c>
      <c r="E456">
        <v>0</v>
      </c>
    </row>
    <row r="457" spans="1:5">
      <c r="A457" t="s">
        <v>50</v>
      </c>
      <c r="B457" t="s">
        <v>77</v>
      </c>
      <c r="C457">
        <v>-16</v>
      </c>
      <c r="D457" t="s">
        <v>67</v>
      </c>
      <c r="E457">
        <v>0</v>
      </c>
    </row>
    <row r="458" spans="1:5">
      <c r="A458" t="s">
        <v>50</v>
      </c>
      <c r="B458" t="s">
        <v>77</v>
      </c>
      <c r="C458">
        <v>-17</v>
      </c>
      <c r="D458" t="s">
        <v>67</v>
      </c>
      <c r="E458">
        <v>0</v>
      </c>
    </row>
    <row r="459" spans="1:5">
      <c r="A459" t="s">
        <v>50</v>
      </c>
      <c r="B459" t="s">
        <v>77</v>
      </c>
      <c r="C459">
        <v>-18</v>
      </c>
      <c r="D459" t="s">
        <v>67</v>
      </c>
      <c r="E459">
        <v>0</v>
      </c>
    </row>
    <row r="460" spans="1:5">
      <c r="A460" t="s">
        <v>50</v>
      </c>
      <c r="B460" t="s">
        <v>77</v>
      </c>
      <c r="C460">
        <v>0</v>
      </c>
      <c r="D460" t="s">
        <v>75</v>
      </c>
      <c r="E460">
        <v>0.21759999999999999</v>
      </c>
    </row>
    <row r="461" spans="1:5">
      <c r="A461" t="s">
        <v>50</v>
      </c>
      <c r="B461" t="s">
        <v>77</v>
      </c>
      <c r="C461">
        <v>-1</v>
      </c>
      <c r="D461" t="s">
        <v>75</v>
      </c>
      <c r="E461">
        <v>0.2225</v>
      </c>
    </row>
    <row r="462" spans="1:5">
      <c r="A462" t="s">
        <v>50</v>
      </c>
      <c r="B462" t="s">
        <v>77</v>
      </c>
      <c r="C462">
        <v>-2</v>
      </c>
      <c r="D462" t="s">
        <v>75</v>
      </c>
      <c r="E462">
        <v>0.2225</v>
      </c>
    </row>
    <row r="463" spans="1:5">
      <c r="A463" t="s">
        <v>50</v>
      </c>
      <c r="B463" t="s">
        <v>77</v>
      </c>
      <c r="C463">
        <v>-3</v>
      </c>
      <c r="D463" t="s">
        <v>75</v>
      </c>
      <c r="E463">
        <v>0.219</v>
      </c>
    </row>
    <row r="464" spans="1:5">
      <c r="A464" t="s">
        <v>50</v>
      </c>
      <c r="B464" t="s">
        <v>77</v>
      </c>
      <c r="C464">
        <v>-4</v>
      </c>
      <c r="D464" t="s">
        <v>75</v>
      </c>
      <c r="E464">
        <v>0.20830000000000001</v>
      </c>
    </row>
    <row r="465" spans="1:5">
      <c r="A465" t="s">
        <v>50</v>
      </c>
      <c r="B465" t="s">
        <v>77</v>
      </c>
      <c r="C465">
        <v>-5</v>
      </c>
      <c r="D465" t="s">
        <v>75</v>
      </c>
      <c r="E465">
        <v>0.1925</v>
      </c>
    </row>
    <row r="466" spans="1:5">
      <c r="A466" t="s">
        <v>50</v>
      </c>
      <c r="B466" t="s">
        <v>77</v>
      </c>
      <c r="C466">
        <v>-6</v>
      </c>
      <c r="D466" t="s">
        <v>75</v>
      </c>
      <c r="E466">
        <v>0.1971</v>
      </c>
    </row>
    <row r="467" spans="1:5">
      <c r="A467" t="s">
        <v>50</v>
      </c>
      <c r="B467" t="s">
        <v>77</v>
      </c>
      <c r="C467">
        <v>-7</v>
      </c>
      <c r="D467" t="s">
        <v>75</v>
      </c>
      <c r="E467">
        <v>0.1915</v>
      </c>
    </row>
    <row r="468" spans="1:5">
      <c r="A468" t="s">
        <v>50</v>
      </c>
      <c r="B468" t="s">
        <v>77</v>
      </c>
      <c r="C468">
        <v>-8</v>
      </c>
      <c r="D468" t="s">
        <v>75</v>
      </c>
      <c r="E468">
        <v>0.16880000000000001</v>
      </c>
    </row>
    <row r="469" spans="1:5">
      <c r="A469" t="s">
        <v>50</v>
      </c>
      <c r="B469" t="s">
        <v>77</v>
      </c>
      <c r="C469">
        <v>-9</v>
      </c>
      <c r="D469" t="s">
        <v>75</v>
      </c>
      <c r="E469">
        <v>8.5400000000000004E-2</v>
      </c>
    </row>
    <row r="470" spans="1:5">
      <c r="A470" t="s">
        <v>50</v>
      </c>
      <c r="B470" t="s">
        <v>77</v>
      </c>
      <c r="C470">
        <v>-10</v>
      </c>
      <c r="D470" t="s">
        <v>75</v>
      </c>
      <c r="E470">
        <v>5.1700000000000003E-2</v>
      </c>
    </row>
    <row r="471" spans="1:5">
      <c r="A471" t="s">
        <v>50</v>
      </c>
      <c r="B471" t="s">
        <v>77</v>
      </c>
      <c r="C471">
        <v>-11</v>
      </c>
      <c r="D471" t="s">
        <v>75</v>
      </c>
      <c r="E471">
        <v>7.0199999999999999E-2</v>
      </c>
    </row>
    <row r="472" spans="1:5">
      <c r="A472" t="s">
        <v>50</v>
      </c>
      <c r="B472" t="s">
        <v>77</v>
      </c>
      <c r="C472">
        <v>-12</v>
      </c>
      <c r="D472" t="s">
        <v>75</v>
      </c>
      <c r="E472">
        <v>6.59E-2</v>
      </c>
    </row>
    <row r="473" spans="1:5">
      <c r="A473" t="s">
        <v>50</v>
      </c>
      <c r="B473" t="s">
        <v>77</v>
      </c>
      <c r="C473">
        <v>-13</v>
      </c>
      <c r="D473" t="s">
        <v>75</v>
      </c>
      <c r="E473">
        <v>-3.1800000000000002E-2</v>
      </c>
    </row>
    <row r="474" spans="1:5">
      <c r="A474" t="s">
        <v>50</v>
      </c>
      <c r="B474" t="s">
        <v>77</v>
      </c>
      <c r="C474">
        <v>-14</v>
      </c>
      <c r="D474" t="s">
        <v>75</v>
      </c>
      <c r="E474">
        <v>-0.28470000000000001</v>
      </c>
    </row>
    <row r="475" spans="1:5">
      <c r="A475" t="s">
        <v>50</v>
      </c>
      <c r="B475" t="s">
        <v>77</v>
      </c>
      <c r="C475">
        <v>-15</v>
      </c>
      <c r="D475" t="s">
        <v>75</v>
      </c>
      <c r="E475">
        <v>-9.9400000000000002E-2</v>
      </c>
    </row>
    <row r="476" spans="1:5">
      <c r="A476" t="s">
        <v>50</v>
      </c>
      <c r="B476" t="s">
        <v>77</v>
      </c>
      <c r="C476">
        <v>-16</v>
      </c>
      <c r="D476" t="s">
        <v>75</v>
      </c>
      <c r="E476">
        <v>0.24690000000000001</v>
      </c>
    </row>
    <row r="477" spans="1:5">
      <c r="A477" t="s">
        <v>50</v>
      </c>
      <c r="B477" t="s">
        <v>77</v>
      </c>
      <c r="C477">
        <v>-17</v>
      </c>
      <c r="D477" t="s">
        <v>75</v>
      </c>
      <c r="E477">
        <v>0.25330000000000003</v>
      </c>
    </row>
    <row r="478" spans="1:5">
      <c r="A478" t="s">
        <v>50</v>
      </c>
      <c r="B478" t="s">
        <v>77</v>
      </c>
      <c r="C478">
        <v>-18</v>
      </c>
      <c r="D478" t="s">
        <v>75</v>
      </c>
      <c r="E478">
        <v>0.24629999999999999</v>
      </c>
    </row>
    <row r="479" spans="1:5">
      <c r="A479" t="s">
        <v>50</v>
      </c>
      <c r="B479" t="s">
        <v>77</v>
      </c>
      <c r="C479">
        <v>0</v>
      </c>
      <c r="D479" t="s">
        <v>69</v>
      </c>
      <c r="E479">
        <v>0</v>
      </c>
    </row>
    <row r="480" spans="1:5">
      <c r="A480" t="s">
        <v>50</v>
      </c>
      <c r="B480" t="s">
        <v>77</v>
      </c>
      <c r="C480">
        <v>-1</v>
      </c>
      <c r="D480" t="s">
        <v>69</v>
      </c>
      <c r="E480">
        <v>0</v>
      </c>
    </row>
    <row r="481" spans="1:5">
      <c r="A481" t="s">
        <v>50</v>
      </c>
      <c r="B481" t="s">
        <v>77</v>
      </c>
      <c r="C481">
        <v>-2</v>
      </c>
      <c r="D481" t="s">
        <v>69</v>
      </c>
      <c r="E481">
        <v>0</v>
      </c>
    </row>
    <row r="482" spans="1:5">
      <c r="A482" t="s">
        <v>50</v>
      </c>
      <c r="B482" t="s">
        <v>77</v>
      </c>
      <c r="C482">
        <v>-3</v>
      </c>
      <c r="D482" t="s">
        <v>69</v>
      </c>
      <c r="E482">
        <v>0</v>
      </c>
    </row>
    <row r="483" spans="1:5">
      <c r="A483" t="s">
        <v>50</v>
      </c>
      <c r="B483" t="s">
        <v>77</v>
      </c>
      <c r="C483">
        <v>-4</v>
      </c>
      <c r="D483" t="s">
        <v>69</v>
      </c>
      <c r="E483">
        <v>0</v>
      </c>
    </row>
    <row r="484" spans="1:5">
      <c r="A484" t="s">
        <v>50</v>
      </c>
      <c r="B484" t="s">
        <v>77</v>
      </c>
      <c r="C484">
        <v>-5</v>
      </c>
      <c r="D484" t="s">
        <v>69</v>
      </c>
      <c r="E484">
        <v>0</v>
      </c>
    </row>
    <row r="485" spans="1:5">
      <c r="A485" t="s">
        <v>50</v>
      </c>
      <c r="B485" t="s">
        <v>77</v>
      </c>
      <c r="C485">
        <v>-6</v>
      </c>
      <c r="D485" t="s">
        <v>69</v>
      </c>
      <c r="E485">
        <v>0</v>
      </c>
    </row>
    <row r="486" spans="1:5">
      <c r="A486" t="s">
        <v>50</v>
      </c>
      <c r="B486" t="s">
        <v>77</v>
      </c>
      <c r="C486">
        <v>-7</v>
      </c>
      <c r="D486" t="s">
        <v>69</v>
      </c>
      <c r="E486">
        <v>0</v>
      </c>
    </row>
    <row r="487" spans="1:5">
      <c r="A487" t="s">
        <v>50</v>
      </c>
      <c r="B487" t="s">
        <v>77</v>
      </c>
      <c r="C487">
        <v>-8</v>
      </c>
      <c r="D487" t="s">
        <v>69</v>
      </c>
      <c r="E487">
        <v>0</v>
      </c>
    </row>
    <row r="488" spans="1:5">
      <c r="A488" t="s">
        <v>50</v>
      </c>
      <c r="B488" t="s">
        <v>77</v>
      </c>
      <c r="C488">
        <v>-9</v>
      </c>
      <c r="D488" t="s">
        <v>69</v>
      </c>
      <c r="E488">
        <v>0</v>
      </c>
    </row>
    <row r="489" spans="1:5">
      <c r="A489" t="s">
        <v>50</v>
      </c>
      <c r="B489" t="s">
        <v>77</v>
      </c>
      <c r="C489">
        <v>-10</v>
      </c>
      <c r="D489" t="s">
        <v>69</v>
      </c>
      <c r="E489">
        <v>0</v>
      </c>
    </row>
    <row r="490" spans="1:5">
      <c r="A490" t="s">
        <v>50</v>
      </c>
      <c r="B490" t="s">
        <v>77</v>
      </c>
      <c r="C490">
        <v>-11</v>
      </c>
      <c r="D490" t="s">
        <v>69</v>
      </c>
      <c r="E490">
        <v>0</v>
      </c>
    </row>
    <row r="491" spans="1:5">
      <c r="A491" t="s">
        <v>50</v>
      </c>
      <c r="B491" t="s">
        <v>77</v>
      </c>
      <c r="C491">
        <v>-12</v>
      </c>
      <c r="D491" t="s">
        <v>69</v>
      </c>
      <c r="E491">
        <v>0</v>
      </c>
    </row>
    <row r="492" spans="1:5">
      <c r="A492" t="s">
        <v>50</v>
      </c>
      <c r="B492" t="s">
        <v>77</v>
      </c>
      <c r="C492">
        <v>-13</v>
      </c>
      <c r="D492" t="s">
        <v>69</v>
      </c>
      <c r="E492">
        <v>0</v>
      </c>
    </row>
    <row r="493" spans="1:5">
      <c r="A493" t="s">
        <v>50</v>
      </c>
      <c r="B493" t="s">
        <v>77</v>
      </c>
      <c r="C493">
        <v>-14</v>
      </c>
      <c r="D493" t="s">
        <v>69</v>
      </c>
      <c r="E493">
        <v>0</v>
      </c>
    </row>
    <row r="494" spans="1:5">
      <c r="A494" t="s">
        <v>50</v>
      </c>
      <c r="B494" t="s">
        <v>77</v>
      </c>
      <c r="C494">
        <v>-15</v>
      </c>
      <c r="D494" t="s">
        <v>69</v>
      </c>
      <c r="E494">
        <v>0</v>
      </c>
    </row>
    <row r="495" spans="1:5">
      <c r="A495" t="s">
        <v>50</v>
      </c>
      <c r="B495" t="s">
        <v>77</v>
      </c>
      <c r="C495">
        <v>-16</v>
      </c>
      <c r="D495" t="s">
        <v>69</v>
      </c>
      <c r="E495">
        <v>0</v>
      </c>
    </row>
    <row r="496" spans="1:5">
      <c r="A496" t="s">
        <v>50</v>
      </c>
      <c r="B496" t="s">
        <v>77</v>
      </c>
      <c r="C496">
        <v>-17</v>
      </c>
      <c r="D496" t="s">
        <v>69</v>
      </c>
      <c r="E496">
        <v>0</v>
      </c>
    </row>
    <row r="497" spans="1:5">
      <c r="A497" t="s">
        <v>50</v>
      </c>
      <c r="B497" t="s">
        <v>77</v>
      </c>
      <c r="C497">
        <v>-18</v>
      </c>
      <c r="D497" t="s">
        <v>69</v>
      </c>
      <c r="E497">
        <v>0</v>
      </c>
    </row>
    <row r="498" spans="1:5">
      <c r="A498" t="s">
        <v>50</v>
      </c>
      <c r="B498" t="s">
        <v>77</v>
      </c>
      <c r="C498">
        <v>0</v>
      </c>
      <c r="D498" t="s">
        <v>76</v>
      </c>
      <c r="E498">
        <v>-6.5699999999999995E-2</v>
      </c>
    </row>
    <row r="499" spans="1:5">
      <c r="A499" t="s">
        <v>50</v>
      </c>
      <c r="B499" t="s">
        <v>77</v>
      </c>
      <c r="C499">
        <v>-1</v>
      </c>
      <c r="D499" t="s">
        <v>76</v>
      </c>
      <c r="E499">
        <v>-5.6000000000000001E-2</v>
      </c>
    </row>
    <row r="500" spans="1:5">
      <c r="A500" t="s">
        <v>50</v>
      </c>
      <c r="B500" t="s">
        <v>77</v>
      </c>
      <c r="C500">
        <v>-2</v>
      </c>
      <c r="D500" t="s">
        <v>76</v>
      </c>
      <c r="E500">
        <v>-2.76E-2</v>
      </c>
    </row>
    <row r="501" spans="1:5">
      <c r="A501" t="s">
        <v>50</v>
      </c>
      <c r="B501" t="s">
        <v>77</v>
      </c>
      <c r="C501">
        <v>-3</v>
      </c>
      <c r="D501" t="s">
        <v>76</v>
      </c>
      <c r="E501">
        <v>-3.5499999999999997E-2</v>
      </c>
    </row>
    <row r="502" spans="1:5">
      <c r="A502" t="s">
        <v>50</v>
      </c>
      <c r="B502" t="s">
        <v>77</v>
      </c>
      <c r="C502">
        <v>-4</v>
      </c>
      <c r="D502" t="s">
        <v>76</v>
      </c>
      <c r="E502">
        <v>8.6900000000000005E-2</v>
      </c>
    </row>
    <row r="503" spans="1:5">
      <c r="A503" t="s">
        <v>50</v>
      </c>
      <c r="B503" t="s">
        <v>77</v>
      </c>
      <c r="C503">
        <v>-5</v>
      </c>
      <c r="D503" t="s">
        <v>76</v>
      </c>
      <c r="E503">
        <v>1.7500000000000002E-2</v>
      </c>
    </row>
    <row r="504" spans="1:5">
      <c r="A504" t="s">
        <v>50</v>
      </c>
      <c r="B504" t="s">
        <v>77</v>
      </c>
      <c r="C504">
        <v>-6</v>
      </c>
      <c r="D504" t="s">
        <v>76</v>
      </c>
      <c r="E504">
        <v>1.9199999999999998E-2</v>
      </c>
    </row>
    <row r="505" spans="1:5">
      <c r="A505" t="s">
        <v>50</v>
      </c>
      <c r="B505" t="s">
        <v>77</v>
      </c>
      <c r="C505">
        <v>-7</v>
      </c>
      <c r="D505" t="s">
        <v>76</v>
      </c>
      <c r="E505">
        <v>-1.4E-3</v>
      </c>
    </row>
    <row r="506" spans="1:5">
      <c r="A506" t="s">
        <v>50</v>
      </c>
      <c r="B506" t="s">
        <v>77</v>
      </c>
      <c r="C506">
        <v>-8</v>
      </c>
      <c r="D506" t="s">
        <v>76</v>
      </c>
      <c r="E506">
        <v>8.4699999999999998E-2</v>
      </c>
    </row>
    <row r="507" spans="1:5">
      <c r="A507" t="s">
        <v>50</v>
      </c>
      <c r="B507" t="s">
        <v>77</v>
      </c>
      <c r="C507">
        <v>-9</v>
      </c>
      <c r="D507" t="s">
        <v>76</v>
      </c>
      <c r="E507">
        <v>3.8699999999999998E-2</v>
      </c>
    </row>
    <row r="508" spans="1:5">
      <c r="A508" t="s">
        <v>50</v>
      </c>
      <c r="B508" t="s">
        <v>77</v>
      </c>
      <c r="C508">
        <v>-10</v>
      </c>
      <c r="D508" t="s">
        <v>76</v>
      </c>
      <c r="E508">
        <v>6.6299999999999998E-2</v>
      </c>
    </row>
    <row r="509" spans="1:5">
      <c r="A509" t="s">
        <v>50</v>
      </c>
      <c r="B509" t="s">
        <v>77</v>
      </c>
      <c r="C509">
        <v>-11</v>
      </c>
      <c r="D509" t="s">
        <v>76</v>
      </c>
      <c r="E509">
        <v>8.6699999999999999E-2</v>
      </c>
    </row>
    <row r="510" spans="1:5">
      <c r="A510" t="s">
        <v>50</v>
      </c>
      <c r="B510" t="s">
        <v>77</v>
      </c>
      <c r="C510">
        <v>-12</v>
      </c>
      <c r="D510" t="s">
        <v>76</v>
      </c>
      <c r="E510">
        <v>5.1299999999999998E-2</v>
      </c>
    </row>
    <row r="511" spans="1:5">
      <c r="A511" t="s">
        <v>50</v>
      </c>
      <c r="B511" t="s">
        <v>77</v>
      </c>
      <c r="C511">
        <v>-13</v>
      </c>
      <c r="D511" t="s">
        <v>76</v>
      </c>
      <c r="E511">
        <v>5.1299999999999998E-2</v>
      </c>
    </row>
    <row r="512" spans="1:5">
      <c r="A512" t="s">
        <v>50</v>
      </c>
      <c r="B512" t="s">
        <v>77</v>
      </c>
      <c r="C512">
        <v>-14</v>
      </c>
      <c r="D512" t="s">
        <v>76</v>
      </c>
      <c r="E512">
        <v>-0.29389999999999999</v>
      </c>
    </row>
    <row r="513" spans="1:5">
      <c r="A513" t="s">
        <v>50</v>
      </c>
      <c r="B513" t="s">
        <v>77</v>
      </c>
      <c r="C513">
        <v>-15</v>
      </c>
      <c r="D513" t="s">
        <v>76</v>
      </c>
      <c r="E513">
        <v>-0.31209999999999999</v>
      </c>
    </row>
    <row r="514" spans="1:5">
      <c r="A514" t="s">
        <v>50</v>
      </c>
      <c r="B514" t="s">
        <v>77</v>
      </c>
      <c r="C514">
        <v>-16</v>
      </c>
      <c r="D514" t="s">
        <v>76</v>
      </c>
      <c r="E514">
        <v>0.1618</v>
      </c>
    </row>
    <row r="515" spans="1:5">
      <c r="A515" t="s">
        <v>50</v>
      </c>
      <c r="B515" t="s">
        <v>77</v>
      </c>
      <c r="C515">
        <v>-17</v>
      </c>
      <c r="D515" t="s">
        <v>76</v>
      </c>
      <c r="E515">
        <v>0.1132</v>
      </c>
    </row>
    <row r="516" spans="1:5">
      <c r="A516" t="s">
        <v>50</v>
      </c>
      <c r="B516" t="s">
        <v>77</v>
      </c>
      <c r="C516">
        <v>0</v>
      </c>
      <c r="D516" t="s">
        <v>58</v>
      </c>
      <c r="E516">
        <v>0.1021</v>
      </c>
    </row>
    <row r="517" spans="1:5">
      <c r="A517" t="s">
        <v>50</v>
      </c>
      <c r="B517" t="s">
        <v>77</v>
      </c>
      <c r="C517">
        <v>-1</v>
      </c>
      <c r="D517" t="s">
        <v>58</v>
      </c>
      <c r="E517">
        <v>0.1188</v>
      </c>
    </row>
    <row r="518" spans="1:5">
      <c r="A518" t="s">
        <v>50</v>
      </c>
      <c r="B518" t="s">
        <v>77</v>
      </c>
      <c r="C518">
        <v>-2</v>
      </c>
      <c r="D518" t="s">
        <v>58</v>
      </c>
      <c r="E518">
        <v>0.12559999999999999</v>
      </c>
    </row>
    <row r="519" spans="1:5">
      <c r="A519" t="s">
        <v>50</v>
      </c>
      <c r="B519" t="s">
        <v>77</v>
      </c>
      <c r="C519">
        <v>-3</v>
      </c>
      <c r="D519" t="s">
        <v>58</v>
      </c>
      <c r="E519">
        <v>0.12620000000000001</v>
      </c>
    </row>
    <row r="520" spans="1:5">
      <c r="A520" t="s">
        <v>50</v>
      </c>
      <c r="B520" t="s">
        <v>77</v>
      </c>
      <c r="C520">
        <v>-4</v>
      </c>
      <c r="D520" t="s">
        <v>58</v>
      </c>
      <c r="E520">
        <v>0.1258</v>
      </c>
    </row>
    <row r="521" spans="1:5">
      <c r="A521" t="s">
        <v>50</v>
      </c>
      <c r="B521" t="s">
        <v>77</v>
      </c>
      <c r="C521">
        <v>-5</v>
      </c>
      <c r="D521" t="s">
        <v>58</v>
      </c>
      <c r="E521">
        <v>0.10970000000000001</v>
      </c>
    </row>
    <row r="522" spans="1:5">
      <c r="A522" t="s">
        <v>50</v>
      </c>
      <c r="B522" t="s">
        <v>77</v>
      </c>
      <c r="C522">
        <v>-6</v>
      </c>
      <c r="D522" t="s">
        <v>58</v>
      </c>
      <c r="E522">
        <v>0.1171</v>
      </c>
    </row>
    <row r="523" spans="1:5">
      <c r="A523" t="s">
        <v>50</v>
      </c>
      <c r="B523" t="s">
        <v>77</v>
      </c>
      <c r="C523">
        <v>-7</v>
      </c>
      <c r="D523" t="s">
        <v>58</v>
      </c>
      <c r="E523">
        <v>0.1119</v>
      </c>
    </row>
    <row r="524" spans="1:5">
      <c r="A524" t="s">
        <v>50</v>
      </c>
      <c r="B524" t="s">
        <v>77</v>
      </c>
      <c r="C524">
        <v>-8</v>
      </c>
      <c r="D524" t="s">
        <v>58</v>
      </c>
      <c r="E524">
        <v>0.1008</v>
      </c>
    </row>
    <row r="525" spans="1:5">
      <c r="A525" t="s">
        <v>50</v>
      </c>
      <c r="B525" t="s">
        <v>77</v>
      </c>
      <c r="C525">
        <v>-9</v>
      </c>
      <c r="D525" t="s">
        <v>58</v>
      </c>
      <c r="E525">
        <v>4.53E-2</v>
      </c>
    </row>
    <row r="526" spans="1:5">
      <c r="A526" t="s">
        <v>50</v>
      </c>
      <c r="B526" t="s">
        <v>77</v>
      </c>
      <c r="C526">
        <v>-10</v>
      </c>
      <c r="D526" t="s">
        <v>58</v>
      </c>
      <c r="E526">
        <v>2.5000000000000001E-2</v>
      </c>
    </row>
    <row r="527" spans="1:5">
      <c r="A527" t="s">
        <v>50</v>
      </c>
      <c r="B527" t="s">
        <v>77</v>
      </c>
      <c r="C527">
        <v>-11</v>
      </c>
      <c r="D527" t="s">
        <v>58</v>
      </c>
      <c r="E527">
        <v>0.03</v>
      </c>
    </row>
    <row r="528" spans="1:5">
      <c r="A528" t="s">
        <v>50</v>
      </c>
      <c r="B528" t="s">
        <v>77</v>
      </c>
      <c r="C528">
        <v>-12</v>
      </c>
      <c r="D528" t="s">
        <v>58</v>
      </c>
      <c r="E528">
        <v>2.1899999999999999E-2</v>
      </c>
    </row>
    <row r="529" spans="1:5">
      <c r="A529" t="s">
        <v>50</v>
      </c>
      <c r="B529" t="s">
        <v>77</v>
      </c>
      <c r="C529">
        <v>-13</v>
      </c>
      <c r="D529" t="s">
        <v>58</v>
      </c>
      <c r="E529">
        <v>-8.3000000000000001E-3</v>
      </c>
    </row>
    <row r="530" spans="1:5">
      <c r="A530" t="s">
        <v>50</v>
      </c>
      <c r="B530" t="s">
        <v>77</v>
      </c>
      <c r="C530">
        <v>-14</v>
      </c>
      <c r="D530" t="s">
        <v>58</v>
      </c>
      <c r="E530">
        <v>-6.1800000000000001E-2</v>
      </c>
    </row>
    <row r="531" spans="1:5">
      <c r="A531" t="s">
        <v>50</v>
      </c>
      <c r="B531" t="s">
        <v>77</v>
      </c>
      <c r="C531">
        <v>-15</v>
      </c>
      <c r="D531" t="s">
        <v>58</v>
      </c>
      <c r="E531">
        <v>-2.7699999999999999E-2</v>
      </c>
    </row>
    <row r="532" spans="1:5">
      <c r="A532" t="s">
        <v>50</v>
      </c>
      <c r="B532" t="s">
        <v>77</v>
      </c>
      <c r="C532">
        <v>-16</v>
      </c>
      <c r="D532" t="s">
        <v>58</v>
      </c>
      <c r="E532">
        <v>0.13039999999999999</v>
      </c>
    </row>
    <row r="533" spans="1:5">
      <c r="A533" t="s">
        <v>50</v>
      </c>
      <c r="B533" t="s">
        <v>77</v>
      </c>
      <c r="C533">
        <v>-17</v>
      </c>
      <c r="D533" t="s">
        <v>58</v>
      </c>
      <c r="E533">
        <v>0.19889999999999999</v>
      </c>
    </row>
    <row r="534" spans="1:5">
      <c r="A534" t="s">
        <v>50</v>
      </c>
      <c r="B534" t="s">
        <v>77</v>
      </c>
      <c r="C534">
        <v>-18</v>
      </c>
      <c r="D534" t="s">
        <v>58</v>
      </c>
      <c r="E534">
        <v>0.17369999999999999</v>
      </c>
    </row>
    <row r="535" spans="1:5">
      <c r="A535" t="s">
        <v>50</v>
      </c>
      <c r="B535" t="s">
        <v>77</v>
      </c>
      <c r="C535">
        <v>0</v>
      </c>
      <c r="D535" t="s">
        <v>70</v>
      </c>
      <c r="E535">
        <v>416762791</v>
      </c>
    </row>
    <row r="536" spans="1:5">
      <c r="A536" t="s">
        <v>50</v>
      </c>
      <c r="B536" t="s">
        <v>77</v>
      </c>
      <c r="C536">
        <v>-1</v>
      </c>
      <c r="D536" t="s">
        <v>70</v>
      </c>
      <c r="E536">
        <v>435502730</v>
      </c>
    </row>
    <row r="537" spans="1:5">
      <c r="A537" t="s">
        <v>50</v>
      </c>
      <c r="B537" t="s">
        <v>77</v>
      </c>
      <c r="C537">
        <v>-2</v>
      </c>
      <c r="D537" t="s">
        <v>70</v>
      </c>
      <c r="E537">
        <v>438740478</v>
      </c>
    </row>
    <row r="538" spans="1:5">
      <c r="A538" t="s">
        <v>50</v>
      </c>
      <c r="B538" t="s">
        <v>77</v>
      </c>
      <c r="C538">
        <v>-3</v>
      </c>
      <c r="D538" t="s">
        <v>70</v>
      </c>
      <c r="E538">
        <v>448149131</v>
      </c>
    </row>
    <row r="539" spans="1:5">
      <c r="A539" t="s">
        <v>50</v>
      </c>
      <c r="B539" t="s">
        <v>77</v>
      </c>
      <c r="C539">
        <v>-4</v>
      </c>
      <c r="D539" t="s">
        <v>70</v>
      </c>
      <c r="E539">
        <v>466183134</v>
      </c>
    </row>
    <row r="540" spans="1:5">
      <c r="A540" t="s">
        <v>50</v>
      </c>
      <c r="B540" t="s">
        <v>77</v>
      </c>
      <c r="C540">
        <v>-5</v>
      </c>
      <c r="D540" t="s">
        <v>70</v>
      </c>
      <c r="E540">
        <v>502299607</v>
      </c>
    </row>
    <row r="541" spans="1:5">
      <c r="A541" t="s">
        <v>50</v>
      </c>
      <c r="B541" t="s">
        <v>77</v>
      </c>
      <c r="C541">
        <v>-6</v>
      </c>
      <c r="D541" t="s">
        <v>70</v>
      </c>
      <c r="E541">
        <v>509469998</v>
      </c>
    </row>
    <row r="542" spans="1:5">
      <c r="A542" t="s">
        <v>50</v>
      </c>
      <c r="B542" t="s">
        <v>77</v>
      </c>
      <c r="C542">
        <v>-7</v>
      </c>
      <c r="D542" t="s">
        <v>70</v>
      </c>
      <c r="E542">
        <v>514292558</v>
      </c>
    </row>
    <row r="543" spans="1:5">
      <c r="A543" t="s">
        <v>50</v>
      </c>
      <c r="B543" t="s">
        <v>77</v>
      </c>
      <c r="C543">
        <v>-8</v>
      </c>
      <c r="D543" t="s">
        <v>70</v>
      </c>
      <c r="E543">
        <v>509782514</v>
      </c>
    </row>
    <row r="544" spans="1:5">
      <c r="A544" t="s">
        <v>50</v>
      </c>
      <c r="B544" t="s">
        <v>77</v>
      </c>
      <c r="C544">
        <v>-9</v>
      </c>
      <c r="D544" t="s">
        <v>70</v>
      </c>
      <c r="E544">
        <v>525176744</v>
      </c>
    </row>
    <row r="545" spans="1:5">
      <c r="A545" t="s">
        <v>50</v>
      </c>
      <c r="B545" t="s">
        <v>77</v>
      </c>
      <c r="C545">
        <v>-10</v>
      </c>
      <c r="D545" t="s">
        <v>70</v>
      </c>
      <c r="E545">
        <v>581000000</v>
      </c>
    </row>
    <row r="546" spans="1:5">
      <c r="A546" t="s">
        <v>50</v>
      </c>
      <c r="B546" t="s">
        <v>77</v>
      </c>
      <c r="C546">
        <v>-11</v>
      </c>
      <c r="D546" t="s">
        <v>70</v>
      </c>
      <c r="E546">
        <v>588000000</v>
      </c>
    </row>
    <row r="547" spans="1:5">
      <c r="A547" t="s">
        <v>50</v>
      </c>
      <c r="B547" t="s">
        <v>77</v>
      </c>
      <c r="C547">
        <v>-12</v>
      </c>
      <c r="D547" t="s">
        <v>70</v>
      </c>
      <c r="E547">
        <v>580000000</v>
      </c>
    </row>
    <row r="548" spans="1:5">
      <c r="A548" t="s">
        <v>50</v>
      </c>
      <c r="B548" t="s">
        <v>77</v>
      </c>
      <c r="C548">
        <v>-13</v>
      </c>
      <c r="D548" t="s">
        <v>70</v>
      </c>
      <c r="E548">
        <v>575000000</v>
      </c>
    </row>
    <row r="549" spans="1:5">
      <c r="A549" t="s">
        <v>50</v>
      </c>
      <c r="B549" t="s">
        <v>77</v>
      </c>
      <c r="C549">
        <v>-14</v>
      </c>
      <c r="D549" t="s">
        <v>70</v>
      </c>
      <c r="E549">
        <v>577000000</v>
      </c>
    </row>
    <row r="550" spans="1:5">
      <c r="A550" t="s">
        <v>50</v>
      </c>
      <c r="B550" t="s">
        <v>77</v>
      </c>
      <c r="C550">
        <v>-15</v>
      </c>
      <c r="D550" t="s">
        <v>70</v>
      </c>
      <c r="E550">
        <v>582000000</v>
      </c>
    </row>
    <row r="551" spans="1:5">
      <c r="A551" t="s">
        <v>50</v>
      </c>
      <c r="B551" t="s">
        <v>77</v>
      </c>
      <c r="C551">
        <v>-16</v>
      </c>
      <c r="D551" t="s">
        <v>70</v>
      </c>
      <c r="E551">
        <v>539000000</v>
      </c>
    </row>
    <row r="552" spans="1:5">
      <c r="A552" t="s">
        <v>50</v>
      </c>
      <c r="B552" t="s">
        <v>77</v>
      </c>
      <c r="C552">
        <v>-17</v>
      </c>
      <c r="D552" t="s">
        <v>70</v>
      </c>
      <c r="E552">
        <v>545000000</v>
      </c>
    </row>
    <row r="553" spans="1:5">
      <c r="A553" t="s">
        <v>50</v>
      </c>
      <c r="B553" t="s">
        <v>77</v>
      </c>
      <c r="C553">
        <v>-18</v>
      </c>
      <c r="D553" t="s">
        <v>70</v>
      </c>
      <c r="E553">
        <v>546000000</v>
      </c>
    </row>
    <row r="554" spans="1:5">
      <c r="A554" t="s">
        <v>50</v>
      </c>
      <c r="B554" t="s">
        <v>77</v>
      </c>
      <c r="C554">
        <v>0</v>
      </c>
      <c r="D554" t="s">
        <v>66</v>
      </c>
      <c r="E554">
        <v>0</v>
      </c>
    </row>
    <row r="555" spans="1:5">
      <c r="A555" t="s">
        <v>50</v>
      </c>
      <c r="B555" t="s">
        <v>77</v>
      </c>
      <c r="C555">
        <v>-1</v>
      </c>
      <c r="D555" t="s">
        <v>66</v>
      </c>
      <c r="E555">
        <v>0</v>
      </c>
    </row>
    <row r="556" spans="1:5">
      <c r="A556" t="s">
        <v>50</v>
      </c>
      <c r="B556" t="s">
        <v>77</v>
      </c>
      <c r="C556">
        <v>-2</v>
      </c>
      <c r="D556" t="s">
        <v>66</v>
      </c>
      <c r="E556">
        <v>0</v>
      </c>
    </row>
    <row r="557" spans="1:5">
      <c r="A557" t="s">
        <v>50</v>
      </c>
      <c r="B557" t="s">
        <v>77</v>
      </c>
      <c r="C557">
        <v>-3</v>
      </c>
      <c r="D557" t="s">
        <v>66</v>
      </c>
      <c r="E557">
        <v>0</v>
      </c>
    </row>
    <row r="558" spans="1:5">
      <c r="A558" t="s">
        <v>50</v>
      </c>
      <c r="B558" t="s">
        <v>77</v>
      </c>
      <c r="C558">
        <v>-4</v>
      </c>
      <c r="D558" t="s">
        <v>66</v>
      </c>
      <c r="E558">
        <v>0</v>
      </c>
    </row>
    <row r="559" spans="1:5">
      <c r="A559" t="s">
        <v>50</v>
      </c>
      <c r="B559" t="s">
        <v>77</v>
      </c>
      <c r="C559">
        <v>-5</v>
      </c>
      <c r="D559" t="s">
        <v>66</v>
      </c>
      <c r="E559">
        <v>0</v>
      </c>
    </row>
    <row r="560" spans="1:5">
      <c r="A560" t="s">
        <v>50</v>
      </c>
      <c r="B560" t="s">
        <v>77</v>
      </c>
      <c r="C560">
        <v>-6</v>
      </c>
      <c r="D560" t="s">
        <v>66</v>
      </c>
      <c r="E560">
        <v>0</v>
      </c>
    </row>
    <row r="561" spans="1:5">
      <c r="A561" t="s">
        <v>50</v>
      </c>
      <c r="B561" t="s">
        <v>77</v>
      </c>
      <c r="C561">
        <v>-7</v>
      </c>
      <c r="D561" t="s">
        <v>66</v>
      </c>
      <c r="E561">
        <v>0</v>
      </c>
    </row>
    <row r="562" spans="1:5">
      <c r="A562" t="s">
        <v>50</v>
      </c>
      <c r="B562" t="s">
        <v>77</v>
      </c>
      <c r="C562">
        <v>-8</v>
      </c>
      <c r="D562" t="s">
        <v>66</v>
      </c>
      <c r="E562">
        <v>0</v>
      </c>
    </row>
    <row r="563" spans="1:5">
      <c r="A563" t="s">
        <v>50</v>
      </c>
      <c r="B563" t="s">
        <v>77</v>
      </c>
      <c r="C563">
        <v>-9</v>
      </c>
      <c r="D563" t="s">
        <v>66</v>
      </c>
      <c r="E563">
        <v>0</v>
      </c>
    </row>
    <row r="564" spans="1:5">
      <c r="A564" t="s">
        <v>50</v>
      </c>
      <c r="B564" t="s">
        <v>77</v>
      </c>
      <c r="C564">
        <v>-10</v>
      </c>
      <c r="D564" t="s">
        <v>66</v>
      </c>
      <c r="E564">
        <v>0</v>
      </c>
    </row>
    <row r="565" spans="1:5">
      <c r="A565" t="s">
        <v>50</v>
      </c>
      <c r="B565" t="s">
        <v>77</v>
      </c>
      <c r="C565">
        <v>-11</v>
      </c>
      <c r="D565" t="s">
        <v>66</v>
      </c>
      <c r="E565">
        <v>0</v>
      </c>
    </row>
    <row r="566" spans="1:5">
      <c r="A566" t="s">
        <v>50</v>
      </c>
      <c r="B566" t="s">
        <v>77</v>
      </c>
      <c r="C566">
        <v>-12</v>
      </c>
      <c r="D566" t="s">
        <v>66</v>
      </c>
      <c r="E566">
        <v>0</v>
      </c>
    </row>
    <row r="567" spans="1:5">
      <c r="A567" t="s">
        <v>50</v>
      </c>
      <c r="B567" t="s">
        <v>77</v>
      </c>
      <c r="C567">
        <v>-13</v>
      </c>
      <c r="D567" t="s">
        <v>66</v>
      </c>
      <c r="E567">
        <v>0</v>
      </c>
    </row>
    <row r="568" spans="1:5">
      <c r="A568" t="s">
        <v>50</v>
      </c>
      <c r="B568" t="s">
        <v>77</v>
      </c>
      <c r="C568">
        <v>-14</v>
      </c>
      <c r="D568" t="s">
        <v>66</v>
      </c>
      <c r="E568">
        <v>0</v>
      </c>
    </row>
    <row r="569" spans="1:5">
      <c r="A569" t="s">
        <v>50</v>
      </c>
      <c r="B569" t="s">
        <v>77</v>
      </c>
      <c r="C569">
        <v>-15</v>
      </c>
      <c r="D569" t="s">
        <v>66</v>
      </c>
      <c r="E569">
        <v>0</v>
      </c>
    </row>
    <row r="570" spans="1:5">
      <c r="A570" t="s">
        <v>50</v>
      </c>
      <c r="B570" t="s">
        <v>77</v>
      </c>
      <c r="C570">
        <v>-16</v>
      </c>
      <c r="D570" t="s">
        <v>66</v>
      </c>
      <c r="E570">
        <v>0</v>
      </c>
    </row>
    <row r="571" spans="1:5">
      <c r="A571" t="s">
        <v>50</v>
      </c>
      <c r="B571" t="s">
        <v>77</v>
      </c>
      <c r="C571">
        <v>-17</v>
      </c>
      <c r="D571" t="s">
        <v>66</v>
      </c>
      <c r="E571">
        <v>0</v>
      </c>
    </row>
    <row r="572" spans="1:5">
      <c r="A572" t="s">
        <v>50</v>
      </c>
      <c r="B572" t="s">
        <v>77</v>
      </c>
      <c r="C572">
        <v>-18</v>
      </c>
      <c r="D572" t="s">
        <v>66</v>
      </c>
      <c r="E572">
        <v>0</v>
      </c>
    </row>
    <row r="573" spans="1:5">
      <c r="A573" t="s">
        <v>50</v>
      </c>
      <c r="B573" t="s">
        <v>77</v>
      </c>
      <c r="C573">
        <v>0</v>
      </c>
      <c r="D573" t="s">
        <v>71</v>
      </c>
      <c r="E573">
        <v>27.63</v>
      </c>
    </row>
    <row r="574" spans="1:5">
      <c r="A574" t="s">
        <v>50</v>
      </c>
      <c r="B574" t="s">
        <v>77</v>
      </c>
      <c r="C574">
        <v>-1</v>
      </c>
      <c r="D574" t="s">
        <v>71</v>
      </c>
      <c r="E574">
        <v>32.61</v>
      </c>
    </row>
    <row r="575" spans="1:5">
      <c r="A575" t="s">
        <v>50</v>
      </c>
      <c r="B575" t="s">
        <v>77</v>
      </c>
      <c r="C575">
        <v>-2</v>
      </c>
      <c r="D575" t="s">
        <v>71</v>
      </c>
      <c r="E575">
        <v>30.98</v>
      </c>
    </row>
    <row r="576" spans="1:5">
      <c r="A576" t="s">
        <v>50</v>
      </c>
      <c r="B576" t="s">
        <v>77</v>
      </c>
      <c r="C576">
        <v>-3</v>
      </c>
      <c r="D576" t="s">
        <v>71</v>
      </c>
      <c r="E576">
        <v>25.18</v>
      </c>
    </row>
    <row r="577" spans="1:5">
      <c r="A577" t="s">
        <v>50</v>
      </c>
      <c r="B577" t="s">
        <v>77</v>
      </c>
      <c r="C577">
        <v>-4</v>
      </c>
      <c r="D577" t="s">
        <v>71</v>
      </c>
      <c r="E577">
        <v>27.56</v>
      </c>
    </row>
    <row r="578" spans="1:5">
      <c r="A578" t="s">
        <v>50</v>
      </c>
      <c r="B578" t="s">
        <v>77</v>
      </c>
      <c r="C578">
        <v>-5</v>
      </c>
      <c r="D578" t="s">
        <v>71</v>
      </c>
      <c r="E578">
        <v>24.18</v>
      </c>
    </row>
    <row r="579" spans="1:5">
      <c r="A579" t="s">
        <v>50</v>
      </c>
      <c r="B579" t="s">
        <v>77</v>
      </c>
      <c r="C579">
        <v>-6</v>
      </c>
      <c r="D579" t="s">
        <v>71</v>
      </c>
      <c r="E579">
        <v>23.47</v>
      </c>
    </row>
    <row r="580" spans="1:5">
      <c r="A580" t="s">
        <v>50</v>
      </c>
      <c r="B580" t="s">
        <v>77</v>
      </c>
      <c r="C580">
        <v>-7</v>
      </c>
      <c r="D580" t="s">
        <v>71</v>
      </c>
      <c r="E580">
        <v>17.61</v>
      </c>
    </row>
    <row r="581" spans="1:5">
      <c r="A581" t="s">
        <v>50</v>
      </c>
      <c r="B581" t="s">
        <v>77</v>
      </c>
      <c r="C581">
        <v>-8</v>
      </c>
      <c r="D581" t="s">
        <v>71</v>
      </c>
      <c r="E581">
        <v>22.5</v>
      </c>
    </row>
    <row r="582" spans="1:5">
      <c r="A582" t="s">
        <v>50</v>
      </c>
      <c r="B582" t="s">
        <v>77</v>
      </c>
      <c r="C582">
        <v>-9</v>
      </c>
      <c r="D582" t="s">
        <v>71</v>
      </c>
      <c r="E582">
        <v>25.91</v>
      </c>
    </row>
    <row r="583" spans="1:5">
      <c r="A583" t="s">
        <v>50</v>
      </c>
      <c r="B583" t="s">
        <v>77</v>
      </c>
      <c r="C583">
        <v>-10</v>
      </c>
      <c r="D583" t="s">
        <v>71</v>
      </c>
      <c r="E583">
        <v>27.21</v>
      </c>
    </row>
    <row r="584" spans="1:5">
      <c r="A584" t="s">
        <v>50</v>
      </c>
      <c r="B584" t="s">
        <v>77</v>
      </c>
      <c r="C584">
        <v>-11</v>
      </c>
      <c r="D584" t="s">
        <v>71</v>
      </c>
      <c r="E584">
        <v>27.1</v>
      </c>
    </row>
    <row r="585" spans="1:5">
      <c r="A585" t="s">
        <v>50</v>
      </c>
      <c r="B585" t="s">
        <v>77</v>
      </c>
      <c r="C585">
        <v>-12</v>
      </c>
      <c r="D585" t="s">
        <v>71</v>
      </c>
      <c r="E585">
        <v>26.86</v>
      </c>
    </row>
    <row r="586" spans="1:5">
      <c r="A586" t="s">
        <v>50</v>
      </c>
      <c r="B586" t="s">
        <v>77</v>
      </c>
      <c r="C586">
        <v>-13</v>
      </c>
      <c r="D586" t="s">
        <v>71</v>
      </c>
      <c r="E586">
        <v>13.66</v>
      </c>
    </row>
    <row r="587" spans="1:5">
      <c r="A587" t="s">
        <v>50</v>
      </c>
      <c r="B587" t="s">
        <v>77</v>
      </c>
      <c r="C587">
        <v>-14</v>
      </c>
      <c r="D587" t="s">
        <v>71</v>
      </c>
      <c r="E587">
        <v>21.89</v>
      </c>
    </row>
    <row r="588" spans="1:5">
      <c r="A588" t="s">
        <v>50</v>
      </c>
      <c r="B588" t="s">
        <v>77</v>
      </c>
      <c r="C588">
        <v>-15</v>
      </c>
      <c r="D588" t="s">
        <v>71</v>
      </c>
      <c r="E588">
        <v>27.2</v>
      </c>
    </row>
    <row r="589" spans="1:5">
      <c r="A589" t="s">
        <v>50</v>
      </c>
      <c r="B589" t="s">
        <v>77</v>
      </c>
      <c r="C589">
        <v>-16</v>
      </c>
      <c r="D589" t="s">
        <v>71</v>
      </c>
      <c r="E589">
        <v>58.5</v>
      </c>
    </row>
    <row r="590" spans="1:5">
      <c r="A590" t="s">
        <v>50</v>
      </c>
      <c r="B590" t="s">
        <v>77</v>
      </c>
      <c r="C590">
        <v>-17</v>
      </c>
      <c r="D590" t="s">
        <v>71</v>
      </c>
      <c r="E590">
        <v>35.56</v>
      </c>
    </row>
    <row r="591" spans="1:5">
      <c r="A591" t="s">
        <v>50</v>
      </c>
      <c r="B591" t="s">
        <v>77</v>
      </c>
      <c r="C591">
        <v>-18</v>
      </c>
      <c r="D591" t="s">
        <v>71</v>
      </c>
      <c r="E591">
        <v>57.75</v>
      </c>
    </row>
    <row r="592" spans="1:5">
      <c r="A592" t="s">
        <v>50</v>
      </c>
      <c r="B592" t="s">
        <v>77</v>
      </c>
      <c r="C592">
        <v>0</v>
      </c>
      <c r="D592" t="s">
        <v>68</v>
      </c>
      <c r="E592">
        <v>12795100.299900001</v>
      </c>
    </row>
    <row r="593" spans="1:5">
      <c r="A593" t="s">
        <v>50</v>
      </c>
      <c r="B593" t="s">
        <v>77</v>
      </c>
      <c r="C593">
        <v>-1</v>
      </c>
      <c r="D593" t="s">
        <v>68</v>
      </c>
      <c r="E593">
        <v>18519437.252999999</v>
      </c>
    </row>
    <row r="594" spans="1:5">
      <c r="A594" t="s">
        <v>50</v>
      </c>
      <c r="B594" t="s">
        <v>77</v>
      </c>
      <c r="C594">
        <v>-2</v>
      </c>
      <c r="D594" t="s">
        <v>68</v>
      </c>
      <c r="E594">
        <v>19790371.210900001</v>
      </c>
    </row>
    <row r="595" spans="1:5">
      <c r="A595" t="s">
        <v>50</v>
      </c>
      <c r="B595" t="s">
        <v>77</v>
      </c>
      <c r="C595">
        <v>-3</v>
      </c>
      <c r="D595" t="s">
        <v>68</v>
      </c>
      <c r="E595">
        <v>17002212.023899999</v>
      </c>
    </row>
    <row r="596" spans="1:5">
      <c r="A596" t="s">
        <v>50</v>
      </c>
      <c r="B596" t="s">
        <v>77</v>
      </c>
      <c r="C596">
        <v>-4</v>
      </c>
      <c r="D596" t="s">
        <v>68</v>
      </c>
      <c r="E596">
        <v>32275080.569800001</v>
      </c>
    </row>
    <row r="597" spans="1:5">
      <c r="A597" t="s">
        <v>50</v>
      </c>
      <c r="B597" t="s">
        <v>77</v>
      </c>
      <c r="C597">
        <v>-5</v>
      </c>
      <c r="D597" t="s">
        <v>68</v>
      </c>
      <c r="E597">
        <v>34541558.509400003</v>
      </c>
    </row>
    <row r="598" spans="1:5">
      <c r="A598" t="s">
        <v>50</v>
      </c>
      <c r="B598" t="s">
        <v>77</v>
      </c>
      <c r="C598">
        <v>-6</v>
      </c>
      <c r="D598" t="s">
        <v>68</v>
      </c>
      <c r="E598">
        <v>37368518.472099997</v>
      </c>
    </row>
    <row r="599" spans="1:5">
      <c r="A599" t="s">
        <v>50</v>
      </c>
      <c r="B599" t="s">
        <v>77</v>
      </c>
      <c r="C599">
        <v>-7</v>
      </c>
      <c r="D599" t="s">
        <v>68</v>
      </c>
      <c r="E599">
        <v>26137769.113400001</v>
      </c>
    </row>
    <row r="600" spans="1:5">
      <c r="A600" t="s">
        <v>50</v>
      </c>
      <c r="B600" t="s">
        <v>77</v>
      </c>
      <c r="C600">
        <v>-8</v>
      </c>
      <c r="D600" t="s">
        <v>68</v>
      </c>
      <c r="E600">
        <v>67717092.734300002</v>
      </c>
    </row>
    <row r="601" spans="1:5">
      <c r="A601" t="s">
        <v>50</v>
      </c>
      <c r="B601" t="s">
        <v>77</v>
      </c>
      <c r="C601">
        <v>-9</v>
      </c>
      <c r="D601" t="s">
        <v>68</v>
      </c>
      <c r="E601">
        <v>155880338.1679</v>
      </c>
    </row>
    <row r="602" spans="1:5">
      <c r="A602" t="s">
        <v>50</v>
      </c>
      <c r="B602" t="s">
        <v>77</v>
      </c>
      <c r="C602">
        <v>-10</v>
      </c>
      <c r="D602" t="s">
        <v>68</v>
      </c>
      <c r="E602">
        <v>270111135.00580001</v>
      </c>
    </row>
    <row r="603" spans="1:5">
      <c r="A603" t="s">
        <v>50</v>
      </c>
      <c r="B603" t="s">
        <v>77</v>
      </c>
      <c r="C603">
        <v>-11</v>
      </c>
      <c r="D603" t="s">
        <v>68</v>
      </c>
      <c r="E603">
        <v>312490241.91589999</v>
      </c>
    </row>
    <row r="604" spans="1:5">
      <c r="A604" t="s">
        <v>50</v>
      </c>
      <c r="B604" t="s">
        <v>77</v>
      </c>
      <c r="C604">
        <v>-12</v>
      </c>
      <c r="D604" t="s">
        <v>68</v>
      </c>
      <c r="E604">
        <v>491581504.89719999</v>
      </c>
    </row>
    <row r="605" spans="1:5">
      <c r="A605" t="s">
        <v>50</v>
      </c>
      <c r="B605" t="s">
        <v>77</v>
      </c>
      <c r="C605">
        <v>-13</v>
      </c>
      <c r="D605" t="s">
        <v>68</v>
      </c>
      <c r="E605">
        <v>230811603.32659999</v>
      </c>
    </row>
    <row r="606" spans="1:5">
      <c r="A606" t="s">
        <v>50</v>
      </c>
      <c r="B606" t="s">
        <v>77</v>
      </c>
      <c r="C606">
        <v>-14</v>
      </c>
      <c r="D606" t="s">
        <v>68</v>
      </c>
      <c r="E606">
        <v>439416275.72500002</v>
      </c>
    </row>
    <row r="607" spans="1:5">
      <c r="A607" t="s">
        <v>50</v>
      </c>
      <c r="B607" t="s">
        <v>77</v>
      </c>
      <c r="C607">
        <v>-15</v>
      </c>
      <c r="D607" t="s">
        <v>68</v>
      </c>
      <c r="E607">
        <v>579060028.18850005</v>
      </c>
    </row>
    <row r="608" spans="1:5">
      <c r="A608" t="s">
        <v>50</v>
      </c>
      <c r="B608" t="s">
        <v>77</v>
      </c>
      <c r="C608">
        <v>-16</v>
      </c>
      <c r="D608" t="s">
        <v>68</v>
      </c>
      <c r="E608">
        <v>1200098105.7708001</v>
      </c>
    </row>
    <row r="609" spans="1:5">
      <c r="A609" t="s">
        <v>50</v>
      </c>
      <c r="B609" t="s">
        <v>77</v>
      </c>
      <c r="C609">
        <v>-17</v>
      </c>
      <c r="D609" t="s">
        <v>68</v>
      </c>
      <c r="E609">
        <v>619667093.42729998</v>
      </c>
    </row>
    <row r="610" spans="1:5">
      <c r="A610" t="s">
        <v>50</v>
      </c>
      <c r="B610" t="s">
        <v>77</v>
      </c>
      <c r="C610">
        <v>-18</v>
      </c>
      <c r="D610" t="s">
        <v>68</v>
      </c>
      <c r="E610">
        <v>1231086255.128</v>
      </c>
    </row>
    <row r="611" spans="1:5">
      <c r="A611" t="s">
        <v>49</v>
      </c>
      <c r="B611" t="s">
        <v>78</v>
      </c>
      <c r="C611">
        <v>0</v>
      </c>
      <c r="D611" t="s">
        <v>63</v>
      </c>
      <c r="E611">
        <v>0</v>
      </c>
    </row>
    <row r="612" spans="1:5">
      <c r="A612" t="s">
        <v>49</v>
      </c>
      <c r="B612" t="s">
        <v>78</v>
      </c>
      <c r="C612">
        <v>-1</v>
      </c>
      <c r="D612" t="s">
        <v>63</v>
      </c>
      <c r="E612">
        <v>0</v>
      </c>
    </row>
    <row r="613" spans="1:5">
      <c r="A613" t="s">
        <v>49</v>
      </c>
      <c r="B613" t="s">
        <v>78</v>
      </c>
      <c r="C613">
        <v>-2</v>
      </c>
      <c r="D613" t="s">
        <v>63</v>
      </c>
      <c r="E613">
        <v>0</v>
      </c>
    </row>
    <row r="614" spans="1:5">
      <c r="A614" t="s">
        <v>49</v>
      </c>
      <c r="B614" t="s">
        <v>78</v>
      </c>
      <c r="C614">
        <v>-3</v>
      </c>
      <c r="D614" t="s">
        <v>63</v>
      </c>
      <c r="E614">
        <v>0</v>
      </c>
    </row>
    <row r="615" spans="1:5">
      <c r="A615" t="s">
        <v>49</v>
      </c>
      <c r="B615" t="s">
        <v>78</v>
      </c>
      <c r="C615">
        <v>-4</v>
      </c>
      <c r="D615" t="s">
        <v>63</v>
      </c>
      <c r="E615">
        <v>0</v>
      </c>
    </row>
    <row r="616" spans="1:5">
      <c r="A616" t="s">
        <v>49</v>
      </c>
      <c r="B616" t="s">
        <v>78</v>
      </c>
      <c r="C616">
        <v>-5</v>
      </c>
      <c r="D616" t="s">
        <v>63</v>
      </c>
      <c r="E616">
        <v>0</v>
      </c>
    </row>
    <row r="617" spans="1:5">
      <c r="A617" t="s">
        <v>49</v>
      </c>
      <c r="B617" t="s">
        <v>78</v>
      </c>
      <c r="C617">
        <v>-6</v>
      </c>
      <c r="D617" t="s">
        <v>63</v>
      </c>
      <c r="E617">
        <v>0</v>
      </c>
    </row>
    <row r="618" spans="1:5">
      <c r="A618" t="s">
        <v>49</v>
      </c>
      <c r="B618" t="s">
        <v>78</v>
      </c>
      <c r="C618">
        <v>-7</v>
      </c>
      <c r="D618" t="s">
        <v>63</v>
      </c>
      <c r="E618">
        <v>0</v>
      </c>
    </row>
    <row r="619" spans="1:5">
      <c r="A619" t="s">
        <v>49</v>
      </c>
      <c r="B619" t="s">
        <v>78</v>
      </c>
      <c r="C619">
        <v>-8</v>
      </c>
      <c r="D619" t="s">
        <v>63</v>
      </c>
      <c r="E619">
        <v>0</v>
      </c>
    </row>
    <row r="620" spans="1:5">
      <c r="A620" t="s">
        <v>49</v>
      </c>
      <c r="B620" t="s">
        <v>78</v>
      </c>
      <c r="C620">
        <v>-9</v>
      </c>
      <c r="D620" t="s">
        <v>63</v>
      </c>
      <c r="E620">
        <v>0</v>
      </c>
    </row>
    <row r="621" spans="1:5">
      <c r="A621" t="s">
        <v>49</v>
      </c>
      <c r="B621" t="s">
        <v>78</v>
      </c>
      <c r="C621">
        <v>-10</v>
      </c>
      <c r="D621" t="s">
        <v>63</v>
      </c>
      <c r="E621">
        <v>0</v>
      </c>
    </row>
    <row r="622" spans="1:5">
      <c r="A622" t="s">
        <v>49</v>
      </c>
      <c r="B622" t="s">
        <v>78</v>
      </c>
      <c r="C622">
        <v>-11</v>
      </c>
      <c r="D622" t="s">
        <v>63</v>
      </c>
      <c r="E622">
        <v>0</v>
      </c>
    </row>
    <row r="623" spans="1:5">
      <c r="A623" t="s">
        <v>49</v>
      </c>
      <c r="B623" t="s">
        <v>78</v>
      </c>
      <c r="C623">
        <v>0</v>
      </c>
      <c r="D623" t="s">
        <v>61</v>
      </c>
      <c r="E623">
        <v>0</v>
      </c>
    </row>
    <row r="624" spans="1:5">
      <c r="A624" t="s">
        <v>49</v>
      </c>
      <c r="B624" t="s">
        <v>78</v>
      </c>
      <c r="C624">
        <v>-1</v>
      </c>
      <c r="D624" t="s">
        <v>61</v>
      </c>
      <c r="E624">
        <v>143197000</v>
      </c>
    </row>
    <row r="625" spans="1:5">
      <c r="A625" t="s">
        <v>49</v>
      </c>
      <c r="B625" t="s">
        <v>78</v>
      </c>
      <c r="C625">
        <v>-2</v>
      </c>
      <c r="D625" t="s">
        <v>61</v>
      </c>
      <c r="E625">
        <v>0</v>
      </c>
    </row>
    <row r="626" spans="1:5">
      <c r="A626" t="s">
        <v>49</v>
      </c>
      <c r="B626" t="s">
        <v>78</v>
      </c>
      <c r="C626">
        <v>-3</v>
      </c>
      <c r="D626" t="s">
        <v>61</v>
      </c>
      <c r="E626">
        <v>0</v>
      </c>
    </row>
    <row r="627" spans="1:5">
      <c r="A627" t="s">
        <v>49</v>
      </c>
      <c r="B627" t="s">
        <v>78</v>
      </c>
      <c r="C627">
        <v>-4</v>
      </c>
      <c r="D627" t="s">
        <v>61</v>
      </c>
      <c r="E627">
        <v>0</v>
      </c>
    </row>
    <row r="628" spans="1:5">
      <c r="A628" t="s">
        <v>49</v>
      </c>
      <c r="B628" t="s">
        <v>78</v>
      </c>
      <c r="C628">
        <v>-5</v>
      </c>
      <c r="D628" t="s">
        <v>61</v>
      </c>
      <c r="E628">
        <v>0</v>
      </c>
    </row>
    <row r="629" spans="1:5">
      <c r="A629" t="s">
        <v>49</v>
      </c>
      <c r="B629" t="s">
        <v>78</v>
      </c>
      <c r="C629">
        <v>-6</v>
      </c>
      <c r="D629" t="s">
        <v>61</v>
      </c>
      <c r="E629">
        <v>0</v>
      </c>
    </row>
    <row r="630" spans="1:5">
      <c r="A630" t="s">
        <v>49</v>
      </c>
      <c r="B630" t="s">
        <v>78</v>
      </c>
      <c r="C630">
        <v>-7</v>
      </c>
      <c r="D630" t="s">
        <v>61</v>
      </c>
      <c r="E630">
        <v>0</v>
      </c>
    </row>
    <row r="631" spans="1:5">
      <c r="A631" t="s">
        <v>49</v>
      </c>
      <c r="B631" t="s">
        <v>78</v>
      </c>
      <c r="C631">
        <v>-8</v>
      </c>
      <c r="D631" t="s">
        <v>61</v>
      </c>
      <c r="E631">
        <v>0</v>
      </c>
    </row>
    <row r="632" spans="1:5">
      <c r="A632" t="s">
        <v>49</v>
      </c>
      <c r="B632" t="s">
        <v>78</v>
      </c>
      <c r="C632">
        <v>-9</v>
      </c>
      <c r="D632" t="s">
        <v>61</v>
      </c>
      <c r="E632">
        <v>0</v>
      </c>
    </row>
    <row r="633" spans="1:5">
      <c r="A633" t="s">
        <v>49</v>
      </c>
      <c r="B633" t="s">
        <v>78</v>
      </c>
      <c r="C633">
        <v>-10</v>
      </c>
      <c r="D633" t="s">
        <v>61</v>
      </c>
      <c r="E633">
        <v>0</v>
      </c>
    </row>
    <row r="634" spans="1:5">
      <c r="A634" t="s">
        <v>49</v>
      </c>
      <c r="B634" t="s">
        <v>78</v>
      </c>
      <c r="C634">
        <v>-11</v>
      </c>
      <c r="D634" t="s">
        <v>61</v>
      </c>
      <c r="E634">
        <v>0</v>
      </c>
    </row>
    <row r="635" spans="1:5">
      <c r="A635" t="s">
        <v>49</v>
      </c>
      <c r="B635" t="s">
        <v>78</v>
      </c>
      <c r="C635">
        <v>0</v>
      </c>
      <c r="D635" t="s">
        <v>64</v>
      </c>
      <c r="E635">
        <v>0</v>
      </c>
    </row>
    <row r="636" spans="1:5">
      <c r="A636" t="s">
        <v>49</v>
      </c>
      <c r="B636" t="s">
        <v>78</v>
      </c>
      <c r="C636">
        <v>-1</v>
      </c>
      <c r="D636" t="s">
        <v>64</v>
      </c>
      <c r="E636">
        <v>0</v>
      </c>
    </row>
    <row r="637" spans="1:5">
      <c r="A637" t="s">
        <v>49</v>
      </c>
      <c r="B637" t="s">
        <v>78</v>
      </c>
      <c r="C637">
        <v>-2</v>
      </c>
      <c r="D637" t="s">
        <v>64</v>
      </c>
      <c r="E637">
        <v>0</v>
      </c>
    </row>
    <row r="638" spans="1:5">
      <c r="A638" t="s">
        <v>49</v>
      </c>
      <c r="B638" t="s">
        <v>78</v>
      </c>
      <c r="C638">
        <v>-3</v>
      </c>
      <c r="D638" t="s">
        <v>64</v>
      </c>
      <c r="E638">
        <v>0</v>
      </c>
    </row>
    <row r="639" spans="1:5">
      <c r="A639" t="s">
        <v>49</v>
      </c>
      <c r="B639" t="s">
        <v>78</v>
      </c>
      <c r="C639">
        <v>-4</v>
      </c>
      <c r="D639" t="s">
        <v>64</v>
      </c>
      <c r="E639">
        <v>0</v>
      </c>
    </row>
    <row r="640" spans="1:5">
      <c r="A640" t="s">
        <v>49</v>
      </c>
      <c r="B640" t="s">
        <v>78</v>
      </c>
      <c r="C640">
        <v>-5</v>
      </c>
      <c r="D640" t="s">
        <v>64</v>
      </c>
      <c r="E640">
        <v>0</v>
      </c>
    </row>
    <row r="641" spans="1:5">
      <c r="A641" t="s">
        <v>49</v>
      </c>
      <c r="B641" t="s">
        <v>78</v>
      </c>
      <c r="C641">
        <v>-6</v>
      </c>
      <c r="D641" t="s">
        <v>64</v>
      </c>
      <c r="E641">
        <v>0</v>
      </c>
    </row>
    <row r="642" spans="1:5">
      <c r="A642" t="s">
        <v>49</v>
      </c>
      <c r="B642" t="s">
        <v>78</v>
      </c>
      <c r="C642">
        <v>-7</v>
      </c>
      <c r="D642" t="s">
        <v>64</v>
      </c>
      <c r="E642">
        <v>0</v>
      </c>
    </row>
    <row r="643" spans="1:5">
      <c r="A643" t="s">
        <v>49</v>
      </c>
      <c r="B643" t="s">
        <v>78</v>
      </c>
      <c r="C643">
        <v>-8</v>
      </c>
      <c r="D643" t="s">
        <v>64</v>
      </c>
      <c r="E643">
        <v>0</v>
      </c>
    </row>
    <row r="644" spans="1:5">
      <c r="A644" t="s">
        <v>49</v>
      </c>
      <c r="B644" t="s">
        <v>78</v>
      </c>
      <c r="C644">
        <v>-9</v>
      </c>
      <c r="D644" t="s">
        <v>64</v>
      </c>
      <c r="E644">
        <v>0</v>
      </c>
    </row>
    <row r="645" spans="1:5">
      <c r="A645" t="s">
        <v>49</v>
      </c>
      <c r="B645" t="s">
        <v>78</v>
      </c>
      <c r="C645">
        <v>-10</v>
      </c>
      <c r="D645" t="s">
        <v>64</v>
      </c>
      <c r="E645">
        <v>0</v>
      </c>
    </row>
    <row r="646" spans="1:5">
      <c r="A646" t="s">
        <v>49</v>
      </c>
      <c r="B646" t="s">
        <v>78</v>
      </c>
      <c r="C646">
        <v>-11</v>
      </c>
      <c r="D646" t="s">
        <v>64</v>
      </c>
      <c r="E646">
        <v>0</v>
      </c>
    </row>
    <row r="647" spans="1:5">
      <c r="A647" t="s">
        <v>49</v>
      </c>
      <c r="B647" t="s">
        <v>78</v>
      </c>
      <c r="C647">
        <v>0</v>
      </c>
      <c r="D647" t="s">
        <v>59</v>
      </c>
      <c r="E647">
        <v>6172042547.1513996</v>
      </c>
    </row>
    <row r="648" spans="1:5">
      <c r="A648" t="s">
        <v>49</v>
      </c>
      <c r="B648" t="s">
        <v>78</v>
      </c>
      <c r="C648">
        <v>-1</v>
      </c>
      <c r="D648" t="s">
        <v>59</v>
      </c>
      <c r="E648">
        <v>5829366617.5309</v>
      </c>
    </row>
    <row r="649" spans="1:5">
      <c r="A649" t="s">
        <v>49</v>
      </c>
      <c r="B649" t="s">
        <v>78</v>
      </c>
      <c r="C649">
        <v>-2</v>
      </c>
      <c r="D649" t="s">
        <v>59</v>
      </c>
      <c r="E649">
        <v>4253674044.8488002</v>
      </c>
    </row>
    <row r="650" spans="1:5">
      <c r="A650" t="s">
        <v>49</v>
      </c>
      <c r="B650" t="s">
        <v>78</v>
      </c>
      <c r="C650">
        <v>-3</v>
      </c>
      <c r="D650" t="s">
        <v>59</v>
      </c>
      <c r="E650">
        <v>1980160846.0067999</v>
      </c>
    </row>
    <row r="651" spans="1:5">
      <c r="A651" t="s">
        <v>49</v>
      </c>
      <c r="B651" t="s">
        <v>78</v>
      </c>
      <c r="C651">
        <v>-4</v>
      </c>
      <c r="D651" t="s">
        <v>59</v>
      </c>
      <c r="E651">
        <v>1141891525.48</v>
      </c>
    </row>
    <row r="652" spans="1:5">
      <c r="A652" t="s">
        <v>49</v>
      </c>
      <c r="B652" t="s">
        <v>78</v>
      </c>
      <c r="C652">
        <v>-5</v>
      </c>
      <c r="D652" t="s">
        <v>59</v>
      </c>
      <c r="E652">
        <v>383642535.96460003</v>
      </c>
    </row>
    <row r="653" spans="1:5">
      <c r="A653" t="s">
        <v>49</v>
      </c>
      <c r="B653" t="s">
        <v>78</v>
      </c>
      <c r="C653">
        <v>-6</v>
      </c>
      <c r="D653" t="s">
        <v>59</v>
      </c>
      <c r="E653">
        <v>83517179.503299996</v>
      </c>
    </row>
    <row r="654" spans="1:5">
      <c r="A654" t="s">
        <v>49</v>
      </c>
      <c r="B654" t="s">
        <v>78</v>
      </c>
      <c r="C654">
        <v>-7</v>
      </c>
      <c r="D654" t="s">
        <v>59</v>
      </c>
      <c r="E654">
        <v>87565349.207800001</v>
      </c>
    </row>
    <row r="655" spans="1:5">
      <c r="A655" t="s">
        <v>49</v>
      </c>
      <c r="B655" t="s">
        <v>78</v>
      </c>
      <c r="C655">
        <v>-8</v>
      </c>
      <c r="D655" t="s">
        <v>59</v>
      </c>
      <c r="E655">
        <v>69644981.826299995</v>
      </c>
    </row>
    <row r="656" spans="1:5">
      <c r="A656" t="s">
        <v>49</v>
      </c>
      <c r="B656" t="s">
        <v>78</v>
      </c>
      <c r="C656">
        <v>-9</v>
      </c>
      <c r="D656" t="s">
        <v>59</v>
      </c>
      <c r="E656">
        <v>69683734.855900005</v>
      </c>
    </row>
    <row r="657" spans="1:5">
      <c r="A657" t="s">
        <v>49</v>
      </c>
      <c r="B657" t="s">
        <v>78</v>
      </c>
      <c r="C657">
        <v>-10</v>
      </c>
      <c r="D657" t="s">
        <v>59</v>
      </c>
      <c r="E657">
        <v>57359934.701899998</v>
      </c>
    </row>
    <row r="658" spans="1:5">
      <c r="A658" t="s">
        <v>49</v>
      </c>
      <c r="B658" t="s">
        <v>78</v>
      </c>
      <c r="C658">
        <v>-11</v>
      </c>
      <c r="D658" t="s">
        <v>59</v>
      </c>
      <c r="E658">
        <v>27618427.635200001</v>
      </c>
    </row>
    <row r="659" spans="1:5">
      <c r="A659" t="s">
        <v>49</v>
      </c>
      <c r="B659" t="s">
        <v>78</v>
      </c>
      <c r="C659">
        <v>0</v>
      </c>
      <c r="D659" t="s">
        <v>74</v>
      </c>
      <c r="E659">
        <v>1.0210999999999999</v>
      </c>
    </row>
    <row r="660" spans="1:5">
      <c r="A660" t="s">
        <v>49</v>
      </c>
      <c r="B660" t="s">
        <v>78</v>
      </c>
      <c r="C660">
        <v>-1</v>
      </c>
      <c r="D660" t="s">
        <v>74</v>
      </c>
      <c r="E660">
        <v>0.92179999999999995</v>
      </c>
    </row>
    <row r="661" spans="1:5">
      <c r="A661" t="s">
        <v>49</v>
      </c>
      <c r="B661" t="s">
        <v>78</v>
      </c>
      <c r="C661">
        <v>-2</v>
      </c>
      <c r="D661" t="s">
        <v>74</v>
      </c>
      <c r="E661">
        <v>0.95709999999999995</v>
      </c>
    </row>
    <row r="662" spans="1:5">
      <c r="A662" t="s">
        <v>49</v>
      </c>
      <c r="B662" t="s">
        <v>78</v>
      </c>
      <c r="C662">
        <v>-3</v>
      </c>
      <c r="D662" t="s">
        <v>74</v>
      </c>
      <c r="E662">
        <v>1.5404</v>
      </c>
    </row>
    <row r="663" spans="1:5">
      <c r="A663" t="s">
        <v>49</v>
      </c>
      <c r="B663" t="s">
        <v>78</v>
      </c>
      <c r="C663">
        <v>-4</v>
      </c>
      <c r="D663" t="s">
        <v>74</v>
      </c>
      <c r="E663">
        <v>1.9849000000000001</v>
      </c>
    </row>
    <row r="664" spans="1:5">
      <c r="A664" t="s">
        <v>49</v>
      </c>
      <c r="B664" t="s">
        <v>78</v>
      </c>
      <c r="C664">
        <v>-5</v>
      </c>
      <c r="D664" t="s">
        <v>74</v>
      </c>
      <c r="E664">
        <v>4.3194999999999997</v>
      </c>
    </row>
    <row r="665" spans="1:5">
      <c r="A665" t="s">
        <v>49</v>
      </c>
      <c r="B665" t="s">
        <v>78</v>
      </c>
      <c r="C665">
        <v>-6</v>
      </c>
      <c r="D665" t="s">
        <v>74</v>
      </c>
      <c r="E665">
        <v>15.6325</v>
      </c>
    </row>
    <row r="666" spans="1:5">
      <c r="A666" t="s">
        <v>49</v>
      </c>
      <c r="B666" t="s">
        <v>78</v>
      </c>
      <c r="C666">
        <v>-7</v>
      </c>
      <c r="D666" t="s">
        <v>74</v>
      </c>
      <c r="E666">
        <v>12.2967</v>
      </c>
    </row>
    <row r="667" spans="1:5">
      <c r="A667" t="s">
        <v>49</v>
      </c>
      <c r="B667" t="s">
        <v>78</v>
      </c>
      <c r="C667">
        <v>-8</v>
      </c>
      <c r="D667" t="s">
        <v>74</v>
      </c>
      <c r="E667">
        <v>10.7502</v>
      </c>
    </row>
    <row r="668" spans="1:5">
      <c r="A668" t="s">
        <v>49</v>
      </c>
      <c r="B668" t="s">
        <v>78</v>
      </c>
      <c r="C668">
        <v>-9</v>
      </c>
      <c r="D668" t="s">
        <v>74</v>
      </c>
      <c r="E668">
        <v>7.1336000000000004</v>
      </c>
    </row>
    <row r="669" spans="1:5">
      <c r="A669" t="s">
        <v>49</v>
      </c>
      <c r="B669" t="s">
        <v>78</v>
      </c>
      <c r="C669">
        <v>-10</v>
      </c>
      <c r="D669" t="s">
        <v>74</v>
      </c>
      <c r="E669">
        <v>5.4020000000000001</v>
      </c>
    </row>
    <row r="670" spans="1:5">
      <c r="A670" t="s">
        <v>49</v>
      </c>
      <c r="B670" t="s">
        <v>78</v>
      </c>
      <c r="C670">
        <v>-11</v>
      </c>
      <c r="D670" t="s">
        <v>74</v>
      </c>
      <c r="E670">
        <v>6.3860999999999999</v>
      </c>
    </row>
    <row r="671" spans="1:5">
      <c r="A671" t="s">
        <v>49</v>
      </c>
      <c r="B671" t="s">
        <v>78</v>
      </c>
      <c r="C671">
        <v>0</v>
      </c>
      <c r="D671" t="s">
        <v>65</v>
      </c>
      <c r="E671">
        <v>3057376918.8744998</v>
      </c>
    </row>
    <row r="672" spans="1:5">
      <c r="A672" t="s">
        <v>49</v>
      </c>
      <c r="B672" t="s">
        <v>78</v>
      </c>
      <c r="C672">
        <v>-1</v>
      </c>
      <c r="D672" t="s">
        <v>65</v>
      </c>
      <c r="E672">
        <v>3230083834.2132001</v>
      </c>
    </row>
    <row r="673" spans="1:5">
      <c r="A673" t="s">
        <v>49</v>
      </c>
      <c r="B673" t="s">
        <v>78</v>
      </c>
      <c r="C673">
        <v>-2</v>
      </c>
      <c r="D673" t="s">
        <v>65</v>
      </c>
      <c r="E673">
        <v>3034183314.4197998</v>
      </c>
    </row>
    <row r="674" spans="1:5">
      <c r="A674" t="s">
        <v>49</v>
      </c>
      <c r="B674" t="s">
        <v>78</v>
      </c>
      <c r="C674">
        <v>-3</v>
      </c>
      <c r="D674" t="s">
        <v>65</v>
      </c>
      <c r="E674">
        <v>1734207147.3053</v>
      </c>
    </row>
    <row r="675" spans="1:5">
      <c r="A675" t="s">
        <v>49</v>
      </c>
      <c r="B675" t="s">
        <v>78</v>
      </c>
      <c r="C675">
        <v>-4</v>
      </c>
      <c r="D675" t="s">
        <v>65</v>
      </c>
      <c r="E675">
        <v>1112381993.4064</v>
      </c>
    </row>
    <row r="676" spans="1:5">
      <c r="A676" t="s">
        <v>49</v>
      </c>
      <c r="B676" t="s">
        <v>78</v>
      </c>
      <c r="C676">
        <v>-5</v>
      </c>
      <c r="D676" t="s">
        <v>65</v>
      </c>
      <c r="E676">
        <v>893001653.23800004</v>
      </c>
    </row>
    <row r="677" spans="1:5">
      <c r="A677" t="s">
        <v>49</v>
      </c>
      <c r="B677" t="s">
        <v>78</v>
      </c>
      <c r="C677">
        <v>-6</v>
      </c>
      <c r="D677" t="s">
        <v>65</v>
      </c>
      <c r="E677">
        <v>690588754.60580003</v>
      </c>
    </row>
    <row r="678" spans="1:5">
      <c r="A678" t="s">
        <v>49</v>
      </c>
      <c r="B678" t="s">
        <v>78</v>
      </c>
      <c r="C678">
        <v>-7</v>
      </c>
      <c r="D678" t="s">
        <v>65</v>
      </c>
      <c r="E678">
        <v>267262412.98199999</v>
      </c>
    </row>
    <row r="679" spans="1:5">
      <c r="A679" t="s">
        <v>49</v>
      </c>
      <c r="B679" t="s">
        <v>78</v>
      </c>
      <c r="C679">
        <v>-8</v>
      </c>
      <c r="D679" t="s">
        <v>65</v>
      </c>
      <c r="E679">
        <v>266882181.74900001</v>
      </c>
    </row>
    <row r="680" spans="1:5">
      <c r="A680" t="s">
        <v>49</v>
      </c>
      <c r="B680" t="s">
        <v>78</v>
      </c>
      <c r="C680">
        <v>-9</v>
      </c>
      <c r="D680" t="s">
        <v>65</v>
      </c>
      <c r="E680">
        <v>170522373.98280001</v>
      </c>
    </row>
    <row r="681" spans="1:5">
      <c r="A681" t="s">
        <v>49</v>
      </c>
      <c r="B681" t="s">
        <v>78</v>
      </c>
      <c r="C681">
        <v>-10</v>
      </c>
      <c r="D681" t="s">
        <v>65</v>
      </c>
      <c r="E681">
        <v>111369437.8081</v>
      </c>
    </row>
    <row r="682" spans="1:5">
      <c r="A682" t="s">
        <v>49</v>
      </c>
      <c r="B682" t="s">
        <v>78</v>
      </c>
      <c r="C682">
        <v>-11</v>
      </c>
      <c r="D682" t="s">
        <v>65</v>
      </c>
      <c r="E682">
        <v>40163328.132299997</v>
      </c>
    </row>
    <row r="683" spans="1:5">
      <c r="A683" t="s">
        <v>49</v>
      </c>
      <c r="B683" t="s">
        <v>78</v>
      </c>
      <c r="C683">
        <v>0</v>
      </c>
      <c r="D683" t="s">
        <v>62</v>
      </c>
      <c r="E683">
        <v>0</v>
      </c>
    </row>
    <row r="684" spans="1:5">
      <c r="A684" t="s">
        <v>49</v>
      </c>
      <c r="B684" t="s">
        <v>78</v>
      </c>
      <c r="C684">
        <v>-1</v>
      </c>
      <c r="D684" t="s">
        <v>62</v>
      </c>
      <c r="E684">
        <v>0</v>
      </c>
    </row>
    <row r="685" spans="1:5">
      <c r="A685" t="s">
        <v>49</v>
      </c>
      <c r="B685" t="s">
        <v>78</v>
      </c>
      <c r="C685">
        <v>-2</v>
      </c>
      <c r="D685" t="s">
        <v>62</v>
      </c>
      <c r="E685">
        <v>0</v>
      </c>
    </row>
    <row r="686" spans="1:5">
      <c r="A686" t="s">
        <v>49</v>
      </c>
      <c r="B686" t="s">
        <v>78</v>
      </c>
      <c r="C686">
        <v>-3</v>
      </c>
      <c r="D686" t="s">
        <v>62</v>
      </c>
      <c r="E686">
        <v>0</v>
      </c>
    </row>
    <row r="687" spans="1:5">
      <c r="A687" t="s">
        <v>49</v>
      </c>
      <c r="B687" t="s">
        <v>78</v>
      </c>
      <c r="C687">
        <v>-4</v>
      </c>
      <c r="D687" t="s">
        <v>62</v>
      </c>
      <c r="E687">
        <v>0</v>
      </c>
    </row>
    <row r="688" spans="1:5">
      <c r="A688" t="s">
        <v>49</v>
      </c>
      <c r="B688" t="s">
        <v>78</v>
      </c>
      <c r="C688">
        <v>-5</v>
      </c>
      <c r="D688" t="s">
        <v>62</v>
      </c>
      <c r="E688">
        <v>0</v>
      </c>
    </row>
    <row r="689" spans="1:5">
      <c r="A689" t="s">
        <v>49</v>
      </c>
      <c r="B689" t="s">
        <v>78</v>
      </c>
      <c r="C689">
        <v>-6</v>
      </c>
      <c r="D689" t="s">
        <v>62</v>
      </c>
      <c r="E689">
        <v>0</v>
      </c>
    </row>
    <row r="690" spans="1:5">
      <c r="A690" t="s">
        <v>49</v>
      </c>
      <c r="B690" t="s">
        <v>78</v>
      </c>
      <c r="C690">
        <v>-7</v>
      </c>
      <c r="D690" t="s">
        <v>62</v>
      </c>
      <c r="E690">
        <v>0</v>
      </c>
    </row>
    <row r="691" spans="1:5">
      <c r="A691" t="s">
        <v>49</v>
      </c>
      <c r="B691" t="s">
        <v>78</v>
      </c>
      <c r="C691">
        <v>-8</v>
      </c>
      <c r="D691" t="s">
        <v>62</v>
      </c>
      <c r="E691">
        <v>0</v>
      </c>
    </row>
    <row r="692" spans="1:5">
      <c r="A692" t="s">
        <v>49</v>
      </c>
      <c r="B692" t="s">
        <v>78</v>
      </c>
      <c r="C692">
        <v>-9</v>
      </c>
      <c r="D692" t="s">
        <v>62</v>
      </c>
      <c r="E692">
        <v>0</v>
      </c>
    </row>
    <row r="693" spans="1:5">
      <c r="A693" t="s">
        <v>49</v>
      </c>
      <c r="B693" t="s">
        <v>78</v>
      </c>
      <c r="C693">
        <v>-10</v>
      </c>
      <c r="D693" t="s">
        <v>62</v>
      </c>
      <c r="E693">
        <v>0</v>
      </c>
    </row>
    <row r="694" spans="1:5">
      <c r="A694" t="s">
        <v>49</v>
      </c>
      <c r="B694" t="s">
        <v>78</v>
      </c>
      <c r="C694">
        <v>-11</v>
      </c>
      <c r="D694" t="s">
        <v>62</v>
      </c>
      <c r="E694">
        <v>0</v>
      </c>
    </row>
    <row r="695" spans="1:5">
      <c r="A695" t="s">
        <v>49</v>
      </c>
      <c r="B695" t="s">
        <v>78</v>
      </c>
      <c r="C695">
        <v>0</v>
      </c>
      <c r="D695" t="s">
        <v>72</v>
      </c>
      <c r="E695">
        <v>42841280000</v>
      </c>
    </row>
    <row r="696" spans="1:5">
      <c r="A696" t="s">
        <v>49</v>
      </c>
      <c r="B696" t="s">
        <v>78</v>
      </c>
      <c r="C696">
        <v>-1</v>
      </c>
      <c r="D696" t="s">
        <v>72</v>
      </c>
      <c r="E696">
        <v>36726144200</v>
      </c>
    </row>
    <row r="697" spans="1:5">
      <c r="A697" t="s">
        <v>49</v>
      </c>
      <c r="B697" t="s">
        <v>78</v>
      </c>
      <c r="C697">
        <v>-2</v>
      </c>
      <c r="D697" t="s">
        <v>72</v>
      </c>
      <c r="E697">
        <v>36931955790</v>
      </c>
    </row>
    <row r="698" spans="1:5">
      <c r="A698" t="s">
        <v>49</v>
      </c>
      <c r="B698" t="s">
        <v>78</v>
      </c>
      <c r="C698">
        <v>-3</v>
      </c>
      <c r="D698" t="s">
        <v>72</v>
      </c>
      <c r="E698">
        <v>25200977525.150002</v>
      </c>
    </row>
    <row r="699" spans="1:5">
      <c r="A699" t="s">
        <v>49</v>
      </c>
      <c r="B699" t="s">
        <v>78</v>
      </c>
      <c r="C699">
        <v>-4</v>
      </c>
      <c r="D699" t="s">
        <v>72</v>
      </c>
      <c r="E699">
        <v>16005867988.799999</v>
      </c>
    </row>
    <row r="700" spans="1:5">
      <c r="A700" t="s">
        <v>49</v>
      </c>
      <c r="B700" t="s">
        <v>78</v>
      </c>
      <c r="C700">
        <v>-5</v>
      </c>
      <c r="D700" t="s">
        <v>72</v>
      </c>
      <c r="E700">
        <v>17165436923.58</v>
      </c>
    </row>
    <row r="701" spans="1:5">
      <c r="A701" t="s">
        <v>49</v>
      </c>
      <c r="B701" t="s">
        <v>78</v>
      </c>
      <c r="C701">
        <v>-6</v>
      </c>
      <c r="D701" t="s">
        <v>72</v>
      </c>
      <c r="E701">
        <v>8080538133.9499998</v>
      </c>
    </row>
    <row r="702" spans="1:5">
      <c r="A702" t="s">
        <v>49</v>
      </c>
      <c r="B702" t="s">
        <v>78</v>
      </c>
      <c r="C702">
        <v>-7</v>
      </c>
      <c r="D702" t="s">
        <v>72</v>
      </c>
      <c r="E702">
        <v>3269040149.8200002</v>
      </c>
    </row>
    <row r="703" spans="1:5">
      <c r="A703" t="s">
        <v>49</v>
      </c>
      <c r="B703" t="s">
        <v>78</v>
      </c>
      <c r="C703">
        <v>-8</v>
      </c>
      <c r="D703" t="s">
        <v>72</v>
      </c>
      <c r="E703">
        <v>6193123224.8299999</v>
      </c>
    </row>
    <row r="704" spans="1:5">
      <c r="A704" t="s">
        <v>49</v>
      </c>
      <c r="B704" t="s">
        <v>78</v>
      </c>
      <c r="C704">
        <v>-9</v>
      </c>
      <c r="D704" t="s">
        <v>72</v>
      </c>
      <c r="E704">
        <v>4925878380</v>
      </c>
    </row>
    <row r="705" spans="1:5">
      <c r="A705" t="s">
        <v>49</v>
      </c>
      <c r="B705" t="s">
        <v>78</v>
      </c>
      <c r="C705">
        <v>-10</v>
      </c>
      <c r="D705" t="s">
        <v>72</v>
      </c>
      <c r="E705">
        <v>4403597700</v>
      </c>
    </row>
    <row r="706" spans="1:5">
      <c r="A706" t="s">
        <v>49</v>
      </c>
      <c r="B706" t="s">
        <v>78</v>
      </c>
      <c r="C706">
        <v>-11</v>
      </c>
      <c r="D706" t="s">
        <v>72</v>
      </c>
      <c r="E706">
        <v>1438374179.2</v>
      </c>
    </row>
    <row r="707" spans="1:5">
      <c r="A707" t="s">
        <v>49</v>
      </c>
      <c r="B707" t="s">
        <v>78</v>
      </c>
      <c r="C707">
        <v>0</v>
      </c>
      <c r="D707" t="s">
        <v>60</v>
      </c>
      <c r="E707">
        <v>2482993700</v>
      </c>
    </row>
    <row r="708" spans="1:5">
      <c r="A708" t="s">
        <v>49</v>
      </c>
      <c r="B708" t="s">
        <v>78</v>
      </c>
      <c r="C708">
        <v>-1</v>
      </c>
      <c r="D708" t="s">
        <v>60</v>
      </c>
      <c r="E708">
        <v>1797378700</v>
      </c>
    </row>
    <row r="709" spans="1:5">
      <c r="A709" t="s">
        <v>49</v>
      </c>
      <c r="B709" t="s">
        <v>78</v>
      </c>
      <c r="C709">
        <v>-2</v>
      </c>
      <c r="D709" t="s">
        <v>60</v>
      </c>
      <c r="E709">
        <v>1209955850</v>
      </c>
    </row>
    <row r="710" spans="1:5">
      <c r="A710" t="s">
        <v>49</v>
      </c>
      <c r="B710" t="s">
        <v>78</v>
      </c>
      <c r="C710">
        <v>-3</v>
      </c>
      <c r="D710" t="s">
        <v>60</v>
      </c>
      <c r="E710">
        <v>1657460250</v>
      </c>
    </row>
    <row r="711" spans="1:5">
      <c r="A711" t="s">
        <v>49</v>
      </c>
      <c r="B711" t="s">
        <v>78</v>
      </c>
      <c r="C711">
        <v>-4</v>
      </c>
      <c r="D711" t="s">
        <v>60</v>
      </c>
      <c r="E711">
        <v>1387796050</v>
      </c>
    </row>
    <row r="712" spans="1:5">
      <c r="A712" t="s">
        <v>49</v>
      </c>
      <c r="B712" t="s">
        <v>78</v>
      </c>
      <c r="C712">
        <v>-5</v>
      </c>
      <c r="D712" t="s">
        <v>60</v>
      </c>
      <c r="E712">
        <v>1351765050</v>
      </c>
    </row>
    <row r="713" spans="1:5">
      <c r="A713" t="s">
        <v>49</v>
      </c>
      <c r="B713" t="s">
        <v>78</v>
      </c>
      <c r="C713">
        <v>-6</v>
      </c>
      <c r="D713" t="s">
        <v>60</v>
      </c>
      <c r="E713">
        <v>1661768850</v>
      </c>
    </row>
    <row r="714" spans="1:5">
      <c r="A714" t="s">
        <v>49</v>
      </c>
      <c r="B714" t="s">
        <v>78</v>
      </c>
      <c r="C714">
        <v>-7</v>
      </c>
      <c r="D714" t="s">
        <v>60</v>
      </c>
      <c r="E714">
        <v>828726550</v>
      </c>
    </row>
    <row r="715" spans="1:5">
      <c r="A715" t="s">
        <v>49</v>
      </c>
      <c r="B715" t="s">
        <v>78</v>
      </c>
      <c r="C715">
        <v>-8</v>
      </c>
      <c r="D715" t="s">
        <v>60</v>
      </c>
      <c r="E715">
        <v>632365000</v>
      </c>
    </row>
    <row r="716" spans="1:5">
      <c r="A716" t="s">
        <v>49</v>
      </c>
      <c r="B716" t="s">
        <v>78</v>
      </c>
      <c r="C716">
        <v>-9</v>
      </c>
      <c r="D716" t="s">
        <v>60</v>
      </c>
      <c r="E716">
        <v>387657100</v>
      </c>
    </row>
    <row r="717" spans="1:5">
      <c r="A717" t="s">
        <v>49</v>
      </c>
      <c r="B717" t="s">
        <v>78</v>
      </c>
      <c r="C717">
        <v>-10</v>
      </c>
      <c r="D717" t="s">
        <v>60</v>
      </c>
      <c r="E717">
        <v>219327750</v>
      </c>
    </row>
    <row r="718" spans="1:5">
      <c r="A718" t="s">
        <v>49</v>
      </c>
      <c r="B718" t="s">
        <v>78</v>
      </c>
      <c r="C718">
        <v>-11</v>
      </c>
      <c r="D718" t="s">
        <v>60</v>
      </c>
      <c r="E718">
        <v>161844250</v>
      </c>
    </row>
    <row r="719" spans="1:5">
      <c r="A719" t="s">
        <v>49</v>
      </c>
      <c r="B719" t="s">
        <v>78</v>
      </c>
      <c r="C719">
        <v>0</v>
      </c>
      <c r="D719" t="s">
        <v>67</v>
      </c>
      <c r="E719">
        <v>0</v>
      </c>
    </row>
    <row r="720" spans="1:5">
      <c r="A720" t="s">
        <v>49</v>
      </c>
      <c r="B720" t="s">
        <v>78</v>
      </c>
      <c r="C720">
        <v>-1</v>
      </c>
      <c r="D720" t="s">
        <v>67</v>
      </c>
      <c r="E720">
        <v>0</v>
      </c>
    </row>
    <row r="721" spans="1:5">
      <c r="A721" t="s">
        <v>49</v>
      </c>
      <c r="B721" t="s">
        <v>78</v>
      </c>
      <c r="C721">
        <v>-2</v>
      </c>
      <c r="D721" t="s">
        <v>67</v>
      </c>
      <c r="E721">
        <v>0</v>
      </c>
    </row>
    <row r="722" spans="1:5">
      <c r="A722" t="s">
        <v>49</v>
      </c>
      <c r="B722" t="s">
        <v>78</v>
      </c>
      <c r="C722">
        <v>-3</v>
      </c>
      <c r="D722" t="s">
        <v>67</v>
      </c>
      <c r="E722">
        <v>0</v>
      </c>
    </row>
    <row r="723" spans="1:5">
      <c r="A723" t="s">
        <v>49</v>
      </c>
      <c r="B723" t="s">
        <v>78</v>
      </c>
      <c r="C723">
        <v>-4</v>
      </c>
      <c r="D723" t="s">
        <v>67</v>
      </c>
      <c r="E723">
        <v>0</v>
      </c>
    </row>
    <row r="724" spans="1:5">
      <c r="A724" t="s">
        <v>49</v>
      </c>
      <c r="B724" t="s">
        <v>78</v>
      </c>
      <c r="C724">
        <v>-5</v>
      </c>
      <c r="D724" t="s">
        <v>67</v>
      </c>
      <c r="E724">
        <v>0</v>
      </c>
    </row>
    <row r="725" spans="1:5">
      <c r="A725" t="s">
        <v>49</v>
      </c>
      <c r="B725" t="s">
        <v>78</v>
      </c>
      <c r="C725">
        <v>-6</v>
      </c>
      <c r="D725" t="s">
        <v>67</v>
      </c>
      <c r="E725">
        <v>12864000</v>
      </c>
    </row>
    <row r="726" spans="1:5">
      <c r="A726" t="s">
        <v>49</v>
      </c>
      <c r="B726" t="s">
        <v>78</v>
      </c>
      <c r="C726">
        <v>-7</v>
      </c>
      <c r="D726" t="s">
        <v>67</v>
      </c>
      <c r="E726">
        <v>10703000</v>
      </c>
    </row>
    <row r="727" spans="1:5">
      <c r="A727" t="s">
        <v>49</v>
      </c>
      <c r="B727" t="s">
        <v>78</v>
      </c>
      <c r="C727">
        <v>-8</v>
      </c>
      <c r="D727" t="s">
        <v>67</v>
      </c>
      <c r="E727">
        <v>8943000</v>
      </c>
    </row>
    <row r="728" spans="1:5">
      <c r="A728" t="s">
        <v>49</v>
      </c>
      <c r="B728" t="s">
        <v>78</v>
      </c>
      <c r="C728">
        <v>-9</v>
      </c>
      <c r="D728" t="s">
        <v>67</v>
      </c>
      <c r="E728">
        <v>4634000</v>
      </c>
    </row>
    <row r="729" spans="1:5">
      <c r="A729" t="s">
        <v>49</v>
      </c>
      <c r="B729" t="s">
        <v>78</v>
      </c>
      <c r="C729">
        <v>-10</v>
      </c>
      <c r="D729" t="s">
        <v>67</v>
      </c>
      <c r="E729">
        <v>2414000</v>
      </c>
    </row>
    <row r="730" spans="1:5">
      <c r="A730" t="s">
        <v>49</v>
      </c>
      <c r="B730" t="s">
        <v>78</v>
      </c>
      <c r="C730">
        <v>-11</v>
      </c>
      <c r="D730" t="s">
        <v>67</v>
      </c>
      <c r="E730">
        <v>1380000</v>
      </c>
    </row>
    <row r="731" spans="1:5">
      <c r="A731" t="s">
        <v>49</v>
      </c>
      <c r="B731" t="s">
        <v>78</v>
      </c>
      <c r="C731">
        <v>0</v>
      </c>
      <c r="D731" t="s">
        <v>75</v>
      </c>
      <c r="E731">
        <v>1.49E-2</v>
      </c>
    </row>
    <row r="732" spans="1:5">
      <c r="A732" t="s">
        <v>49</v>
      </c>
      <c r="B732" t="s">
        <v>78</v>
      </c>
      <c r="C732">
        <v>-1</v>
      </c>
      <c r="D732" t="s">
        <v>75</v>
      </c>
      <c r="E732">
        <v>-8.0999999999999996E-3</v>
      </c>
    </row>
    <row r="733" spans="1:5">
      <c r="A733" t="s">
        <v>49</v>
      </c>
      <c r="B733" t="s">
        <v>78</v>
      </c>
      <c r="C733">
        <v>-2</v>
      </c>
      <c r="D733" t="s">
        <v>75</v>
      </c>
      <c r="E733">
        <v>-3.8699999999999998E-2</v>
      </c>
    </row>
    <row r="734" spans="1:5">
      <c r="A734" t="s">
        <v>49</v>
      </c>
      <c r="B734" t="s">
        <v>78</v>
      </c>
      <c r="C734">
        <v>-3</v>
      </c>
      <c r="D734" t="s">
        <v>75</v>
      </c>
      <c r="E734">
        <v>-1.18E-2</v>
      </c>
    </row>
    <row r="735" spans="1:5">
      <c r="A735" t="s">
        <v>49</v>
      </c>
      <c r="B735" t="s">
        <v>78</v>
      </c>
      <c r="C735">
        <v>-4</v>
      </c>
      <c r="D735" t="s">
        <v>75</v>
      </c>
      <c r="E735">
        <v>-2.0999999999999999E-3</v>
      </c>
    </row>
    <row r="736" spans="1:5">
      <c r="A736" t="s">
        <v>49</v>
      </c>
      <c r="B736" t="s">
        <v>78</v>
      </c>
      <c r="C736">
        <v>-5</v>
      </c>
      <c r="D736" t="s">
        <v>75</v>
      </c>
      <c r="E736">
        <v>4.4900000000000002E-2</v>
      </c>
    </row>
    <row r="737" spans="1:5">
      <c r="A737" t="s">
        <v>49</v>
      </c>
      <c r="B737" t="s">
        <v>78</v>
      </c>
      <c r="C737">
        <v>-6</v>
      </c>
      <c r="D737" t="s">
        <v>75</v>
      </c>
      <c r="E737">
        <v>5.6500000000000002E-2</v>
      </c>
    </row>
    <row r="738" spans="1:5">
      <c r="A738" t="s">
        <v>49</v>
      </c>
      <c r="B738" t="s">
        <v>78</v>
      </c>
      <c r="C738">
        <v>-7</v>
      </c>
      <c r="D738" t="s">
        <v>75</v>
      </c>
      <c r="E738">
        <v>3.9899999999999998E-2</v>
      </c>
    </row>
    <row r="739" spans="1:5">
      <c r="A739" t="s">
        <v>49</v>
      </c>
      <c r="B739" t="s">
        <v>78</v>
      </c>
      <c r="C739">
        <v>-8</v>
      </c>
      <c r="D739" t="s">
        <v>75</v>
      </c>
      <c r="E739">
        <v>2.4899999999999999E-2</v>
      </c>
    </row>
    <row r="740" spans="1:5">
      <c r="A740" t="s">
        <v>49</v>
      </c>
      <c r="B740" t="s">
        <v>78</v>
      </c>
      <c r="C740">
        <v>-9</v>
      </c>
      <c r="D740" t="s">
        <v>75</v>
      </c>
      <c r="E740">
        <v>5.5999999999999999E-3</v>
      </c>
    </row>
    <row r="741" spans="1:5">
      <c r="A741" t="s">
        <v>49</v>
      </c>
      <c r="B741" t="s">
        <v>78</v>
      </c>
      <c r="C741">
        <v>-10</v>
      </c>
      <c r="D741" t="s">
        <v>75</v>
      </c>
      <c r="E741">
        <v>-4.4499999999999998E-2</v>
      </c>
    </row>
    <row r="742" spans="1:5">
      <c r="A742" t="s">
        <v>49</v>
      </c>
      <c r="B742" t="s">
        <v>78</v>
      </c>
      <c r="C742">
        <v>-11</v>
      </c>
      <c r="D742" t="s">
        <v>75</v>
      </c>
      <c r="E742">
        <v>-0.1386</v>
      </c>
    </row>
    <row r="743" spans="1:5">
      <c r="A743" t="s">
        <v>49</v>
      </c>
      <c r="B743" t="s">
        <v>78</v>
      </c>
      <c r="C743">
        <v>0</v>
      </c>
      <c r="D743" t="s">
        <v>69</v>
      </c>
      <c r="E743">
        <v>0</v>
      </c>
    </row>
    <row r="744" spans="1:5">
      <c r="A744" t="s">
        <v>49</v>
      </c>
      <c r="B744" t="s">
        <v>78</v>
      </c>
      <c r="C744">
        <v>-1</v>
      </c>
      <c r="D744" t="s">
        <v>69</v>
      </c>
      <c r="E744">
        <v>0</v>
      </c>
    </row>
    <row r="745" spans="1:5">
      <c r="A745" t="s">
        <v>49</v>
      </c>
      <c r="B745" t="s">
        <v>78</v>
      </c>
      <c r="C745">
        <v>-2</v>
      </c>
      <c r="D745" t="s">
        <v>69</v>
      </c>
      <c r="E745">
        <v>0</v>
      </c>
    </row>
    <row r="746" spans="1:5">
      <c r="A746" t="s">
        <v>49</v>
      </c>
      <c r="B746" t="s">
        <v>78</v>
      </c>
      <c r="C746">
        <v>-3</v>
      </c>
      <c r="D746" t="s">
        <v>69</v>
      </c>
      <c r="E746">
        <v>0</v>
      </c>
    </row>
    <row r="747" spans="1:5">
      <c r="A747" t="s">
        <v>49</v>
      </c>
      <c r="B747" t="s">
        <v>78</v>
      </c>
      <c r="C747">
        <v>-4</v>
      </c>
      <c r="D747" t="s">
        <v>69</v>
      </c>
      <c r="E747">
        <v>0</v>
      </c>
    </row>
    <row r="748" spans="1:5">
      <c r="A748" t="s">
        <v>49</v>
      </c>
      <c r="B748" t="s">
        <v>78</v>
      </c>
      <c r="C748">
        <v>-5</v>
      </c>
      <c r="D748" t="s">
        <v>69</v>
      </c>
      <c r="E748">
        <v>0</v>
      </c>
    </row>
    <row r="749" spans="1:5">
      <c r="A749" t="s">
        <v>49</v>
      </c>
      <c r="B749" t="s">
        <v>78</v>
      </c>
      <c r="C749">
        <v>-6</v>
      </c>
      <c r="D749" t="s">
        <v>69</v>
      </c>
      <c r="E749">
        <v>0</v>
      </c>
    </row>
    <row r="750" spans="1:5">
      <c r="A750" t="s">
        <v>49</v>
      </c>
      <c r="B750" t="s">
        <v>78</v>
      </c>
      <c r="C750">
        <v>-7</v>
      </c>
      <c r="D750" t="s">
        <v>69</v>
      </c>
      <c r="E750">
        <v>0</v>
      </c>
    </row>
    <row r="751" spans="1:5">
      <c r="A751" t="s">
        <v>49</v>
      </c>
      <c r="B751" t="s">
        <v>78</v>
      </c>
      <c r="C751">
        <v>-8</v>
      </c>
      <c r="D751" t="s">
        <v>69</v>
      </c>
      <c r="E751">
        <v>0</v>
      </c>
    </row>
    <row r="752" spans="1:5">
      <c r="A752" t="s">
        <v>49</v>
      </c>
      <c r="B752" t="s">
        <v>78</v>
      </c>
      <c r="C752">
        <v>-9</v>
      </c>
      <c r="D752" t="s">
        <v>69</v>
      </c>
      <c r="E752">
        <v>0</v>
      </c>
    </row>
    <row r="753" spans="1:5">
      <c r="A753" t="s">
        <v>49</v>
      </c>
      <c r="B753" t="s">
        <v>78</v>
      </c>
      <c r="C753">
        <v>-10</v>
      </c>
      <c r="D753" t="s">
        <v>69</v>
      </c>
      <c r="E753">
        <v>0</v>
      </c>
    </row>
    <row r="754" spans="1:5">
      <c r="A754" t="s">
        <v>49</v>
      </c>
      <c r="B754" t="s">
        <v>78</v>
      </c>
      <c r="C754">
        <v>-11</v>
      </c>
      <c r="D754" t="s">
        <v>69</v>
      </c>
      <c r="E754">
        <v>0</v>
      </c>
    </row>
    <row r="755" spans="1:5">
      <c r="A755" t="s">
        <v>49</v>
      </c>
      <c r="B755" t="s">
        <v>78</v>
      </c>
      <c r="C755">
        <v>0</v>
      </c>
      <c r="D755" t="s">
        <v>76</v>
      </c>
      <c r="E755">
        <v>0.24199999999999999</v>
      </c>
    </row>
    <row r="756" spans="1:5">
      <c r="A756" t="s">
        <v>49</v>
      </c>
      <c r="B756" t="s">
        <v>78</v>
      </c>
      <c r="C756">
        <v>-1</v>
      </c>
      <c r="D756" t="s">
        <v>76</v>
      </c>
      <c r="E756">
        <v>0.32</v>
      </c>
    </row>
    <row r="757" spans="1:5">
      <c r="A757" t="s">
        <v>49</v>
      </c>
      <c r="B757" t="s">
        <v>78</v>
      </c>
      <c r="C757">
        <v>-2</v>
      </c>
      <c r="D757" t="s">
        <v>76</v>
      </c>
      <c r="E757">
        <v>0.3347</v>
      </c>
    </row>
    <row r="758" spans="1:5">
      <c r="A758" t="s">
        <v>49</v>
      </c>
      <c r="B758" t="s">
        <v>78</v>
      </c>
      <c r="C758">
        <v>-3</v>
      </c>
      <c r="D758" t="s">
        <v>76</v>
      </c>
      <c r="E758">
        <v>0.3458</v>
      </c>
    </row>
    <row r="759" spans="1:5">
      <c r="A759" t="s">
        <v>49</v>
      </c>
      <c r="B759" t="s">
        <v>78</v>
      </c>
      <c r="C759">
        <v>-4</v>
      </c>
      <c r="D759" t="s">
        <v>76</v>
      </c>
      <c r="E759">
        <v>0.36770000000000003</v>
      </c>
    </row>
    <row r="760" spans="1:5">
      <c r="A760" t="s">
        <v>49</v>
      </c>
      <c r="B760" t="s">
        <v>78</v>
      </c>
      <c r="C760">
        <v>-5</v>
      </c>
      <c r="D760" t="s">
        <v>76</v>
      </c>
      <c r="E760">
        <v>0.26929999999999998</v>
      </c>
    </row>
    <row r="761" spans="1:5">
      <c r="A761" t="s">
        <v>49</v>
      </c>
      <c r="B761" t="s">
        <v>78</v>
      </c>
      <c r="C761">
        <v>-6</v>
      </c>
      <c r="D761" t="s">
        <v>76</v>
      </c>
      <c r="E761">
        <v>0.21249999999999999</v>
      </c>
    </row>
    <row r="762" spans="1:5">
      <c r="A762" t="s">
        <v>49</v>
      </c>
      <c r="B762" t="s">
        <v>78</v>
      </c>
      <c r="C762">
        <v>-7</v>
      </c>
      <c r="D762" t="s">
        <v>76</v>
      </c>
      <c r="E762">
        <v>0.43819999999999998</v>
      </c>
    </row>
    <row r="763" spans="1:5">
      <c r="A763" t="s">
        <v>49</v>
      </c>
      <c r="B763" t="s">
        <v>78</v>
      </c>
      <c r="C763">
        <v>-8</v>
      </c>
      <c r="D763" t="s">
        <v>76</v>
      </c>
      <c r="E763">
        <v>0.50609999999999999</v>
      </c>
    </row>
    <row r="764" spans="1:5">
      <c r="A764" t="s">
        <v>49</v>
      </c>
      <c r="B764" t="s">
        <v>78</v>
      </c>
      <c r="C764">
        <v>-9</v>
      </c>
      <c r="D764" t="s">
        <v>76</v>
      </c>
      <c r="E764">
        <v>0.60429999999999995</v>
      </c>
    </row>
    <row r="765" spans="1:5">
      <c r="A765" t="s">
        <v>49</v>
      </c>
      <c r="B765" t="s">
        <v>78</v>
      </c>
      <c r="C765">
        <v>-10</v>
      </c>
      <c r="D765" t="s">
        <v>76</v>
      </c>
      <c r="E765">
        <v>0.75680000000000003</v>
      </c>
    </row>
    <row r="766" spans="1:5">
      <c r="A766" t="s">
        <v>49</v>
      </c>
      <c r="B766" t="s">
        <v>78</v>
      </c>
      <c r="C766">
        <v>0</v>
      </c>
      <c r="D766" t="s">
        <v>58</v>
      </c>
      <c r="E766">
        <v>1.52E-2</v>
      </c>
    </row>
    <row r="767" spans="1:5">
      <c r="A767" t="s">
        <v>49</v>
      </c>
      <c r="B767" t="s">
        <v>78</v>
      </c>
      <c r="C767">
        <v>-1</v>
      </c>
      <c r="D767" t="s">
        <v>58</v>
      </c>
      <c r="E767">
        <v>-7.4000000000000003E-3</v>
      </c>
    </row>
    <row r="768" spans="1:5">
      <c r="A768" t="s">
        <v>49</v>
      </c>
      <c r="B768" t="s">
        <v>78</v>
      </c>
      <c r="C768">
        <v>-2</v>
      </c>
      <c r="D768" t="s">
        <v>58</v>
      </c>
      <c r="E768">
        <v>-3.6999999999999998E-2</v>
      </c>
    </row>
    <row r="769" spans="1:5">
      <c r="A769" t="s">
        <v>49</v>
      </c>
      <c r="B769" t="s">
        <v>78</v>
      </c>
      <c r="C769">
        <v>-3</v>
      </c>
      <c r="D769" t="s">
        <v>58</v>
      </c>
      <c r="E769">
        <v>-1.8200000000000001E-2</v>
      </c>
    </row>
    <row r="770" spans="1:5">
      <c r="A770" t="s">
        <v>49</v>
      </c>
      <c r="B770" t="s">
        <v>78</v>
      </c>
      <c r="C770">
        <v>-4</v>
      </c>
      <c r="D770" t="s">
        <v>58</v>
      </c>
      <c r="E770">
        <v>-4.1000000000000003E-3</v>
      </c>
    </row>
    <row r="771" spans="1:5">
      <c r="A771" t="s">
        <v>49</v>
      </c>
      <c r="B771" t="s">
        <v>78</v>
      </c>
      <c r="C771">
        <v>-5</v>
      </c>
      <c r="D771" t="s">
        <v>58</v>
      </c>
      <c r="E771">
        <v>0.19389999999999999</v>
      </c>
    </row>
    <row r="772" spans="1:5">
      <c r="A772" t="s">
        <v>49</v>
      </c>
      <c r="B772" t="s">
        <v>78</v>
      </c>
      <c r="C772">
        <v>-6</v>
      </c>
      <c r="D772" t="s">
        <v>58</v>
      </c>
      <c r="E772">
        <v>0.88280000000000003</v>
      </c>
    </row>
    <row r="773" spans="1:5">
      <c r="A773" t="s">
        <v>49</v>
      </c>
      <c r="B773" t="s">
        <v>78</v>
      </c>
      <c r="C773">
        <v>-7</v>
      </c>
      <c r="D773" t="s">
        <v>58</v>
      </c>
      <c r="E773">
        <v>0.4904</v>
      </c>
    </row>
    <row r="774" spans="1:5">
      <c r="A774" t="s">
        <v>49</v>
      </c>
      <c r="B774" t="s">
        <v>78</v>
      </c>
      <c r="C774">
        <v>-8</v>
      </c>
      <c r="D774" t="s">
        <v>58</v>
      </c>
      <c r="E774">
        <v>0.26719999999999999</v>
      </c>
    </row>
    <row r="775" spans="1:5">
      <c r="A775" t="s">
        <v>49</v>
      </c>
      <c r="B775" t="s">
        <v>78</v>
      </c>
      <c r="C775">
        <v>-9</v>
      </c>
      <c r="D775" t="s">
        <v>58</v>
      </c>
      <c r="E775">
        <v>3.9800000000000002E-2</v>
      </c>
    </row>
    <row r="776" spans="1:5">
      <c r="A776" t="s">
        <v>49</v>
      </c>
      <c r="B776" t="s">
        <v>78</v>
      </c>
      <c r="C776">
        <v>-10</v>
      </c>
      <c r="D776" t="s">
        <v>58</v>
      </c>
      <c r="E776">
        <v>-0.24060000000000001</v>
      </c>
    </row>
    <row r="777" spans="1:5">
      <c r="A777" t="s">
        <v>49</v>
      </c>
      <c r="B777" t="s">
        <v>78</v>
      </c>
      <c r="C777">
        <v>-11</v>
      </c>
      <c r="D777" t="s">
        <v>58</v>
      </c>
      <c r="E777">
        <v>-0.88500000000000001</v>
      </c>
    </row>
    <row r="778" spans="1:5">
      <c r="A778" t="s">
        <v>49</v>
      </c>
      <c r="B778" t="s">
        <v>78</v>
      </c>
      <c r="C778">
        <v>0</v>
      </c>
      <c r="D778" t="s">
        <v>70</v>
      </c>
      <c r="E778">
        <v>664000000</v>
      </c>
    </row>
    <row r="779" spans="1:5">
      <c r="A779" t="s">
        <v>49</v>
      </c>
      <c r="B779" t="s">
        <v>78</v>
      </c>
      <c r="C779">
        <v>-1</v>
      </c>
      <c r="D779" t="s">
        <v>70</v>
      </c>
      <c r="E779">
        <v>650596000</v>
      </c>
    </row>
    <row r="780" spans="1:5">
      <c r="A780" t="s">
        <v>49</v>
      </c>
      <c r="B780" t="s">
        <v>78</v>
      </c>
      <c r="C780">
        <v>-2</v>
      </c>
      <c r="D780" t="s">
        <v>70</v>
      </c>
      <c r="E780">
        <v>610143000</v>
      </c>
    </row>
    <row r="781" spans="1:5">
      <c r="A781" t="s">
        <v>49</v>
      </c>
      <c r="B781" t="s">
        <v>78</v>
      </c>
      <c r="C781">
        <v>-3</v>
      </c>
      <c r="D781" t="s">
        <v>70</v>
      </c>
      <c r="E781">
        <v>585626620</v>
      </c>
    </row>
    <row r="782" spans="1:5">
      <c r="A782" t="s">
        <v>49</v>
      </c>
      <c r="B782" t="s">
        <v>78</v>
      </c>
      <c r="C782">
        <v>-4</v>
      </c>
      <c r="D782" t="s">
        <v>70</v>
      </c>
      <c r="E782">
        <v>548146164</v>
      </c>
    </row>
    <row r="783" spans="1:5">
      <c r="A783" t="s">
        <v>49</v>
      </c>
      <c r="B783" t="s">
        <v>78</v>
      </c>
      <c r="C783">
        <v>-5</v>
      </c>
      <c r="D783" t="s">
        <v>70</v>
      </c>
      <c r="E783">
        <v>531684588</v>
      </c>
    </row>
    <row r="784" spans="1:5">
      <c r="A784" t="s">
        <v>49</v>
      </c>
      <c r="B784" t="s">
        <v>78</v>
      </c>
      <c r="C784">
        <v>-6</v>
      </c>
      <c r="D784" t="s">
        <v>70</v>
      </c>
      <c r="E784">
        <v>508609796</v>
      </c>
    </row>
    <row r="785" spans="1:5">
      <c r="A785" t="s">
        <v>49</v>
      </c>
      <c r="B785" t="s">
        <v>78</v>
      </c>
      <c r="C785">
        <v>-7</v>
      </c>
      <c r="D785" t="s">
        <v>70</v>
      </c>
      <c r="E785">
        <v>491400248</v>
      </c>
    </row>
    <row r="786" spans="1:5">
      <c r="A786" t="s">
        <v>49</v>
      </c>
      <c r="B786" t="s">
        <v>78</v>
      </c>
      <c r="C786">
        <v>-8</v>
      </c>
      <c r="D786" t="s">
        <v>70</v>
      </c>
      <c r="E786">
        <v>477220052</v>
      </c>
    </row>
    <row r="787" spans="1:5">
      <c r="A787" t="s">
        <v>49</v>
      </c>
      <c r="B787" t="s">
        <v>78</v>
      </c>
      <c r="C787">
        <v>-9</v>
      </c>
      <c r="D787" t="s">
        <v>70</v>
      </c>
      <c r="E787">
        <v>449544000</v>
      </c>
    </row>
    <row r="788" spans="1:5">
      <c r="A788" t="s">
        <v>49</v>
      </c>
      <c r="B788" t="s">
        <v>78</v>
      </c>
      <c r="C788">
        <v>-10</v>
      </c>
      <c r="D788" t="s">
        <v>70</v>
      </c>
      <c r="E788">
        <v>429096000</v>
      </c>
    </row>
    <row r="789" spans="1:5">
      <c r="A789" t="s">
        <v>49</v>
      </c>
      <c r="B789" t="s">
        <v>78</v>
      </c>
      <c r="C789">
        <v>-11</v>
      </c>
      <c r="D789" t="s">
        <v>70</v>
      </c>
      <c r="E789">
        <v>419963264</v>
      </c>
    </row>
    <row r="790" spans="1:5">
      <c r="A790" t="s">
        <v>49</v>
      </c>
      <c r="B790" t="s">
        <v>78</v>
      </c>
      <c r="C790">
        <v>0</v>
      </c>
      <c r="D790" t="s">
        <v>66</v>
      </c>
      <c r="E790">
        <v>0</v>
      </c>
    </row>
    <row r="791" spans="1:5">
      <c r="A791" t="s">
        <v>49</v>
      </c>
      <c r="B791" t="s">
        <v>78</v>
      </c>
      <c r="C791">
        <v>-1</v>
      </c>
      <c r="D791" t="s">
        <v>66</v>
      </c>
      <c r="E791">
        <v>0</v>
      </c>
    </row>
    <row r="792" spans="1:5">
      <c r="A792" t="s">
        <v>49</v>
      </c>
      <c r="B792" t="s">
        <v>78</v>
      </c>
      <c r="C792">
        <v>-2</v>
      </c>
      <c r="D792" t="s">
        <v>66</v>
      </c>
      <c r="E792">
        <v>0</v>
      </c>
    </row>
    <row r="793" spans="1:5">
      <c r="A793" t="s">
        <v>49</v>
      </c>
      <c r="B793" t="s">
        <v>78</v>
      </c>
      <c r="C793">
        <v>-3</v>
      </c>
      <c r="D793" t="s">
        <v>66</v>
      </c>
      <c r="E793">
        <v>0</v>
      </c>
    </row>
    <row r="794" spans="1:5">
      <c r="A794" t="s">
        <v>49</v>
      </c>
      <c r="B794" t="s">
        <v>78</v>
      </c>
      <c r="C794">
        <v>-4</v>
      </c>
      <c r="D794" t="s">
        <v>66</v>
      </c>
      <c r="E794">
        <v>0</v>
      </c>
    </row>
    <row r="795" spans="1:5">
      <c r="A795" t="s">
        <v>49</v>
      </c>
      <c r="B795" t="s">
        <v>78</v>
      </c>
      <c r="C795">
        <v>-5</v>
      </c>
      <c r="D795" t="s">
        <v>66</v>
      </c>
      <c r="E795">
        <v>0</v>
      </c>
    </row>
    <row r="796" spans="1:5">
      <c r="A796" t="s">
        <v>49</v>
      </c>
      <c r="B796" t="s">
        <v>78</v>
      </c>
      <c r="C796">
        <v>-6</v>
      </c>
      <c r="D796" t="s">
        <v>66</v>
      </c>
      <c r="E796">
        <v>0</v>
      </c>
    </row>
    <row r="797" spans="1:5">
      <c r="A797" t="s">
        <v>49</v>
      </c>
      <c r="B797" t="s">
        <v>78</v>
      </c>
      <c r="C797">
        <v>-7</v>
      </c>
      <c r="D797" t="s">
        <v>66</v>
      </c>
      <c r="E797">
        <v>0</v>
      </c>
    </row>
    <row r="798" spans="1:5">
      <c r="A798" t="s">
        <v>49</v>
      </c>
      <c r="B798" t="s">
        <v>78</v>
      </c>
      <c r="C798">
        <v>-8</v>
      </c>
      <c r="D798" t="s">
        <v>66</v>
      </c>
      <c r="E798">
        <v>0</v>
      </c>
    </row>
    <row r="799" spans="1:5">
      <c r="A799" t="s">
        <v>49</v>
      </c>
      <c r="B799" t="s">
        <v>78</v>
      </c>
      <c r="C799">
        <v>-9</v>
      </c>
      <c r="D799" t="s">
        <v>66</v>
      </c>
      <c r="E799">
        <v>0</v>
      </c>
    </row>
    <row r="800" spans="1:5">
      <c r="A800" t="s">
        <v>49</v>
      </c>
      <c r="B800" t="s">
        <v>78</v>
      </c>
      <c r="C800">
        <v>-10</v>
      </c>
      <c r="D800" t="s">
        <v>66</v>
      </c>
      <c r="E800">
        <v>0</v>
      </c>
    </row>
    <row r="801" spans="1:5">
      <c r="A801" t="s">
        <v>49</v>
      </c>
      <c r="B801" t="s">
        <v>78</v>
      </c>
      <c r="C801">
        <v>-11</v>
      </c>
      <c r="D801" t="s">
        <v>66</v>
      </c>
      <c r="E801">
        <v>0</v>
      </c>
    </row>
    <row r="802" spans="1:5">
      <c r="A802" t="s">
        <v>49</v>
      </c>
      <c r="B802" t="s">
        <v>78</v>
      </c>
      <c r="C802">
        <v>0</v>
      </c>
      <c r="D802" t="s">
        <v>71</v>
      </c>
      <c r="E802">
        <v>64.52</v>
      </c>
    </row>
    <row r="803" spans="1:5">
      <c r="A803" t="s">
        <v>49</v>
      </c>
      <c r="B803" t="s">
        <v>78</v>
      </c>
      <c r="C803">
        <v>-1</v>
      </c>
      <c r="D803" t="s">
        <v>71</v>
      </c>
      <c r="E803">
        <v>56.45</v>
      </c>
    </row>
    <row r="804" spans="1:5">
      <c r="A804" t="s">
        <v>49</v>
      </c>
      <c r="B804" t="s">
        <v>78</v>
      </c>
      <c r="C804">
        <v>-2</v>
      </c>
      <c r="D804" t="s">
        <v>71</v>
      </c>
      <c r="E804">
        <v>60.53</v>
      </c>
    </row>
    <row r="805" spans="1:5">
      <c r="A805" t="s">
        <v>49</v>
      </c>
      <c r="B805" t="s">
        <v>78</v>
      </c>
      <c r="C805">
        <v>-3</v>
      </c>
      <c r="D805" t="s">
        <v>71</v>
      </c>
      <c r="E805">
        <v>43.032499999999999</v>
      </c>
    </row>
    <row r="806" spans="1:5">
      <c r="A806" t="s">
        <v>49</v>
      </c>
      <c r="B806" t="s">
        <v>78</v>
      </c>
      <c r="C806">
        <v>-4</v>
      </c>
      <c r="D806" t="s">
        <v>71</v>
      </c>
      <c r="E806">
        <v>29.2</v>
      </c>
    </row>
    <row r="807" spans="1:5">
      <c r="A807" t="s">
        <v>49</v>
      </c>
      <c r="B807" t="s">
        <v>78</v>
      </c>
      <c r="C807">
        <v>-5</v>
      </c>
      <c r="D807" t="s">
        <v>71</v>
      </c>
      <c r="E807">
        <v>32.284999999999997</v>
      </c>
    </row>
    <row r="808" spans="1:5">
      <c r="A808" t="s">
        <v>49</v>
      </c>
      <c r="B808" t="s">
        <v>78</v>
      </c>
      <c r="C808">
        <v>-6</v>
      </c>
      <c r="D808" t="s">
        <v>71</v>
      </c>
      <c r="E808">
        <v>15.887499999999999</v>
      </c>
    </row>
    <row r="809" spans="1:5">
      <c r="A809" t="s">
        <v>49</v>
      </c>
      <c r="B809" t="s">
        <v>78</v>
      </c>
      <c r="C809">
        <v>-7</v>
      </c>
      <c r="D809" t="s">
        <v>71</v>
      </c>
      <c r="E809">
        <v>6.6524999999999999</v>
      </c>
    </row>
    <row r="810" spans="1:5">
      <c r="A810" t="s">
        <v>49</v>
      </c>
      <c r="B810" t="s">
        <v>78</v>
      </c>
      <c r="C810">
        <v>-8</v>
      </c>
      <c r="D810" t="s">
        <v>71</v>
      </c>
      <c r="E810">
        <v>12.977499999999999</v>
      </c>
    </row>
    <row r="811" spans="1:5">
      <c r="A811" t="s">
        <v>49</v>
      </c>
      <c r="B811" t="s">
        <v>78</v>
      </c>
      <c r="C811">
        <v>-9</v>
      </c>
      <c r="D811" t="s">
        <v>71</v>
      </c>
      <c r="E811">
        <v>10.9575</v>
      </c>
    </row>
    <row r="812" spans="1:5">
      <c r="A812" t="s">
        <v>49</v>
      </c>
      <c r="B812" t="s">
        <v>78</v>
      </c>
      <c r="C812">
        <v>-10</v>
      </c>
      <c r="D812" t="s">
        <v>71</v>
      </c>
      <c r="E812">
        <v>10.262499999999999</v>
      </c>
    </row>
    <row r="813" spans="1:5">
      <c r="A813" t="s">
        <v>49</v>
      </c>
      <c r="B813" t="s">
        <v>78</v>
      </c>
      <c r="C813">
        <v>-11</v>
      </c>
      <c r="D813" t="s">
        <v>71</v>
      </c>
      <c r="E813">
        <v>3.4249999999999998</v>
      </c>
    </row>
    <row r="814" spans="1:5">
      <c r="A814" t="s">
        <v>49</v>
      </c>
      <c r="B814" t="s">
        <v>78</v>
      </c>
      <c r="C814">
        <v>0</v>
      </c>
      <c r="D814" t="s">
        <v>68</v>
      </c>
      <c r="E814">
        <v>687069342.66869998</v>
      </c>
    </row>
    <row r="815" spans="1:5">
      <c r="A815" t="s">
        <v>49</v>
      </c>
      <c r="B815" t="s">
        <v>78</v>
      </c>
      <c r="C815">
        <v>-1</v>
      </c>
      <c r="D815" t="s">
        <v>68</v>
      </c>
      <c r="E815">
        <v>540420912.65880001</v>
      </c>
    </row>
    <row r="816" spans="1:5">
      <c r="A816" t="s">
        <v>49</v>
      </c>
      <c r="B816" t="s">
        <v>78</v>
      </c>
      <c r="C816">
        <v>-2</v>
      </c>
      <c r="D816" t="s">
        <v>68</v>
      </c>
      <c r="E816">
        <v>645577545.27160001</v>
      </c>
    </row>
    <row r="817" spans="1:5">
      <c r="A817" t="s">
        <v>49</v>
      </c>
      <c r="B817" t="s">
        <v>78</v>
      </c>
      <c r="C817">
        <v>-3</v>
      </c>
      <c r="D817" t="s">
        <v>68</v>
      </c>
      <c r="E817">
        <v>478258882.95969999</v>
      </c>
    </row>
    <row r="818" spans="1:5">
      <c r="A818" t="s">
        <v>49</v>
      </c>
      <c r="B818" t="s">
        <v>78</v>
      </c>
      <c r="C818">
        <v>-4</v>
      </c>
      <c r="D818" t="s">
        <v>68</v>
      </c>
      <c r="E818">
        <v>417542291.94679999</v>
      </c>
    </row>
    <row r="819" spans="1:5">
      <c r="A819" t="s">
        <v>49</v>
      </c>
      <c r="B819" t="s">
        <v>78</v>
      </c>
      <c r="C819">
        <v>-5</v>
      </c>
      <c r="D819" t="s">
        <v>68</v>
      </c>
      <c r="E819">
        <v>594336462.56879997</v>
      </c>
    </row>
    <row r="820" spans="1:5">
      <c r="A820" t="s">
        <v>49</v>
      </c>
      <c r="B820" t="s">
        <v>78</v>
      </c>
      <c r="C820">
        <v>-6</v>
      </c>
      <c r="D820" t="s">
        <v>68</v>
      </c>
      <c r="E820">
        <v>295859933.5521</v>
      </c>
    </row>
    <row r="821" spans="1:5">
      <c r="A821" t="s">
        <v>49</v>
      </c>
      <c r="B821" t="s">
        <v>78</v>
      </c>
      <c r="C821">
        <v>-7</v>
      </c>
      <c r="D821" t="s">
        <v>68</v>
      </c>
      <c r="E821">
        <v>90677486.129299998</v>
      </c>
    </row>
    <row r="822" spans="1:5">
      <c r="A822" t="s">
        <v>49</v>
      </c>
      <c r="B822" t="s">
        <v>78</v>
      </c>
      <c r="C822">
        <v>-8</v>
      </c>
      <c r="D822" t="s">
        <v>68</v>
      </c>
      <c r="E822">
        <v>250899856.2967</v>
      </c>
    </row>
    <row r="823" spans="1:5">
      <c r="A823" t="s">
        <v>49</v>
      </c>
      <c r="B823" t="s">
        <v>78</v>
      </c>
      <c r="C823">
        <v>-9</v>
      </c>
      <c r="D823" t="s">
        <v>68</v>
      </c>
      <c r="E823">
        <v>278692706.92290002</v>
      </c>
    </row>
    <row r="824" spans="1:5">
      <c r="A824" t="s">
        <v>49</v>
      </c>
      <c r="B824" t="s">
        <v>78</v>
      </c>
      <c r="C824">
        <v>-10</v>
      </c>
      <c r="D824" t="s">
        <v>68</v>
      </c>
      <c r="E824">
        <v>487780199.5485</v>
      </c>
    </row>
    <row r="825" spans="1:5">
      <c r="A825" t="s">
        <v>49</v>
      </c>
      <c r="B825" t="s">
        <v>78</v>
      </c>
      <c r="C825">
        <v>-11</v>
      </c>
      <c r="D825" t="s">
        <v>68</v>
      </c>
      <c r="E825">
        <v>163249916.42899999</v>
      </c>
    </row>
    <row r="826" spans="1:5">
      <c r="A826" t="s">
        <v>3</v>
      </c>
      <c r="B826" t="s">
        <v>79</v>
      </c>
      <c r="C826">
        <v>0</v>
      </c>
      <c r="D826" t="s">
        <v>63</v>
      </c>
      <c r="E826">
        <v>-536000000</v>
      </c>
    </row>
    <row r="827" spans="1:5">
      <c r="A827" t="s">
        <v>3</v>
      </c>
      <c r="B827" t="s">
        <v>79</v>
      </c>
      <c r="C827">
        <v>-1</v>
      </c>
      <c r="D827" t="s">
        <v>63</v>
      </c>
      <c r="E827">
        <v>-536000000</v>
      </c>
    </row>
    <row r="828" spans="1:5">
      <c r="A828" t="s">
        <v>3</v>
      </c>
      <c r="B828" t="s">
        <v>79</v>
      </c>
      <c r="C828">
        <v>-2</v>
      </c>
      <c r="D828" t="s">
        <v>63</v>
      </c>
      <c r="E828">
        <v>-509000000</v>
      </c>
    </row>
    <row r="829" spans="1:5">
      <c r="A829" t="s">
        <v>3</v>
      </c>
      <c r="B829" t="s">
        <v>79</v>
      </c>
      <c r="C829">
        <v>-3</v>
      </c>
      <c r="D829" t="s">
        <v>63</v>
      </c>
      <c r="E829">
        <v>-441000000</v>
      </c>
    </row>
    <row r="830" spans="1:5">
      <c r="A830" t="s">
        <v>3</v>
      </c>
      <c r="B830" t="s">
        <v>79</v>
      </c>
      <c r="C830">
        <v>-4</v>
      </c>
      <c r="D830" t="s">
        <v>63</v>
      </c>
      <c r="E830">
        <v>-355000000</v>
      </c>
    </row>
    <row r="831" spans="1:5">
      <c r="A831" t="s">
        <v>3</v>
      </c>
      <c r="B831" t="s">
        <v>79</v>
      </c>
      <c r="C831">
        <v>-5</v>
      </c>
      <c r="D831" t="s">
        <v>63</v>
      </c>
      <c r="E831">
        <v>-375000000</v>
      </c>
    </row>
    <row r="832" spans="1:5">
      <c r="A832" t="s">
        <v>3</v>
      </c>
      <c r="B832" t="s">
        <v>79</v>
      </c>
      <c r="C832">
        <v>-6</v>
      </c>
      <c r="D832" t="s">
        <v>63</v>
      </c>
      <c r="E832">
        <v>-280000000</v>
      </c>
    </row>
    <row r="833" spans="1:5">
      <c r="A833" t="s">
        <v>3</v>
      </c>
      <c r="B833" t="s">
        <v>79</v>
      </c>
      <c r="C833">
        <v>-7</v>
      </c>
      <c r="D833" t="s">
        <v>63</v>
      </c>
      <c r="E833">
        <v>-218000000</v>
      </c>
    </row>
    <row r="834" spans="1:5">
      <c r="A834" t="s">
        <v>3</v>
      </c>
      <c r="B834" t="s">
        <v>79</v>
      </c>
      <c r="C834">
        <v>-8</v>
      </c>
      <c r="D834" t="s">
        <v>63</v>
      </c>
      <c r="E834">
        <v>-171000000</v>
      </c>
    </row>
    <row r="835" spans="1:5">
      <c r="A835" t="s">
        <v>3</v>
      </c>
      <c r="B835" t="s">
        <v>79</v>
      </c>
      <c r="C835">
        <v>-9</v>
      </c>
      <c r="D835" t="s">
        <v>63</v>
      </c>
      <c r="E835">
        <v>0</v>
      </c>
    </row>
    <row r="836" spans="1:5">
      <c r="A836" t="s">
        <v>3</v>
      </c>
      <c r="B836" t="s">
        <v>79</v>
      </c>
      <c r="C836">
        <v>-10</v>
      </c>
      <c r="D836" t="s">
        <v>63</v>
      </c>
      <c r="E836">
        <v>0</v>
      </c>
    </row>
    <row r="837" spans="1:5">
      <c r="A837" t="s">
        <v>3</v>
      </c>
      <c r="B837" t="s">
        <v>79</v>
      </c>
      <c r="C837">
        <v>-11</v>
      </c>
      <c r="D837" t="s">
        <v>63</v>
      </c>
      <c r="E837">
        <v>0</v>
      </c>
    </row>
    <row r="838" spans="1:5">
      <c r="A838" t="s">
        <v>3</v>
      </c>
      <c r="B838" t="s">
        <v>79</v>
      </c>
      <c r="C838">
        <v>-12</v>
      </c>
      <c r="D838" t="s">
        <v>63</v>
      </c>
      <c r="E838">
        <v>0</v>
      </c>
    </row>
    <row r="839" spans="1:5">
      <c r="A839" t="s">
        <v>3</v>
      </c>
      <c r="B839" t="s">
        <v>79</v>
      </c>
      <c r="C839">
        <v>-13</v>
      </c>
      <c r="D839" t="s">
        <v>63</v>
      </c>
      <c r="E839">
        <v>0</v>
      </c>
    </row>
    <row r="840" spans="1:5">
      <c r="A840" t="s">
        <v>3</v>
      </c>
      <c r="B840" t="s">
        <v>79</v>
      </c>
      <c r="C840">
        <v>-14</v>
      </c>
      <c r="D840" t="s">
        <v>63</v>
      </c>
      <c r="E840">
        <v>0</v>
      </c>
    </row>
    <row r="841" spans="1:5">
      <c r="A841" t="s">
        <v>3</v>
      </c>
      <c r="B841" t="s">
        <v>79</v>
      </c>
      <c r="C841">
        <v>-15</v>
      </c>
      <c r="D841" t="s">
        <v>63</v>
      </c>
      <c r="E841">
        <v>0</v>
      </c>
    </row>
    <row r="842" spans="1:5">
      <c r="A842" t="s">
        <v>3</v>
      </c>
      <c r="B842" t="s">
        <v>79</v>
      </c>
      <c r="C842">
        <v>-16</v>
      </c>
      <c r="D842" t="s">
        <v>63</v>
      </c>
      <c r="E842">
        <v>0</v>
      </c>
    </row>
    <row r="843" spans="1:5">
      <c r="A843" t="s">
        <v>3</v>
      </c>
      <c r="B843" t="s">
        <v>79</v>
      </c>
      <c r="C843">
        <v>-17</v>
      </c>
      <c r="D843" t="s">
        <v>63</v>
      </c>
      <c r="E843">
        <v>0</v>
      </c>
    </row>
    <row r="844" spans="1:5">
      <c r="A844" t="s">
        <v>3</v>
      </c>
      <c r="B844" t="s">
        <v>79</v>
      </c>
      <c r="C844">
        <v>-18</v>
      </c>
      <c r="D844" t="s">
        <v>63</v>
      </c>
      <c r="E844">
        <v>0</v>
      </c>
    </row>
    <row r="845" spans="1:5">
      <c r="A845" t="s">
        <v>3</v>
      </c>
      <c r="B845" t="s">
        <v>79</v>
      </c>
      <c r="C845">
        <v>0</v>
      </c>
      <c r="D845" t="s">
        <v>61</v>
      </c>
      <c r="E845">
        <v>0</v>
      </c>
    </row>
    <row r="846" spans="1:5">
      <c r="A846" t="s">
        <v>3</v>
      </c>
      <c r="B846" t="s">
        <v>79</v>
      </c>
      <c r="C846">
        <v>-1</v>
      </c>
      <c r="D846" t="s">
        <v>61</v>
      </c>
      <c r="E846">
        <v>0</v>
      </c>
    </row>
    <row r="847" spans="1:5">
      <c r="A847" t="s">
        <v>3</v>
      </c>
      <c r="B847" t="s">
        <v>79</v>
      </c>
      <c r="C847">
        <v>-2</v>
      </c>
      <c r="D847" t="s">
        <v>61</v>
      </c>
      <c r="E847">
        <v>0</v>
      </c>
    </row>
    <row r="848" spans="1:5">
      <c r="A848" t="s">
        <v>3</v>
      </c>
      <c r="B848" t="s">
        <v>79</v>
      </c>
      <c r="C848">
        <v>-3</v>
      </c>
      <c r="D848" t="s">
        <v>61</v>
      </c>
      <c r="E848">
        <v>0</v>
      </c>
    </row>
    <row r="849" spans="1:5">
      <c r="A849" t="s">
        <v>3</v>
      </c>
      <c r="B849" t="s">
        <v>79</v>
      </c>
      <c r="C849">
        <v>-4</v>
      </c>
      <c r="D849" t="s">
        <v>61</v>
      </c>
      <c r="E849">
        <v>0</v>
      </c>
    </row>
    <row r="850" spans="1:5">
      <c r="A850" t="s">
        <v>3</v>
      </c>
      <c r="B850" t="s">
        <v>79</v>
      </c>
      <c r="C850">
        <v>-5</v>
      </c>
      <c r="D850" t="s">
        <v>61</v>
      </c>
      <c r="E850">
        <v>0</v>
      </c>
    </row>
    <row r="851" spans="1:5">
      <c r="A851" t="s">
        <v>3</v>
      </c>
      <c r="B851" t="s">
        <v>79</v>
      </c>
      <c r="C851">
        <v>-6</v>
      </c>
      <c r="D851" t="s">
        <v>61</v>
      </c>
      <c r="E851">
        <v>0</v>
      </c>
    </row>
    <row r="852" spans="1:5">
      <c r="A852" t="s">
        <v>3</v>
      </c>
      <c r="B852" t="s">
        <v>79</v>
      </c>
      <c r="C852">
        <v>-7</v>
      </c>
      <c r="D852" t="s">
        <v>61</v>
      </c>
      <c r="E852">
        <v>0</v>
      </c>
    </row>
    <row r="853" spans="1:5">
      <c r="A853" t="s">
        <v>3</v>
      </c>
      <c r="B853" t="s">
        <v>79</v>
      </c>
      <c r="C853">
        <v>-8</v>
      </c>
      <c r="D853" t="s">
        <v>61</v>
      </c>
      <c r="E853">
        <v>0</v>
      </c>
    </row>
    <row r="854" spans="1:5">
      <c r="A854" t="s">
        <v>3</v>
      </c>
      <c r="B854" t="s">
        <v>79</v>
      </c>
      <c r="C854">
        <v>-9</v>
      </c>
      <c r="D854" t="s">
        <v>61</v>
      </c>
      <c r="E854">
        <v>0</v>
      </c>
    </row>
    <row r="855" spans="1:5">
      <c r="A855" t="s">
        <v>3</v>
      </c>
      <c r="B855" t="s">
        <v>79</v>
      </c>
      <c r="C855">
        <v>-10</v>
      </c>
      <c r="D855" t="s">
        <v>61</v>
      </c>
      <c r="E855">
        <v>0</v>
      </c>
    </row>
    <row r="856" spans="1:5">
      <c r="A856" t="s">
        <v>3</v>
      </c>
      <c r="B856" t="s">
        <v>79</v>
      </c>
      <c r="C856">
        <v>-11</v>
      </c>
      <c r="D856" t="s">
        <v>61</v>
      </c>
      <c r="E856">
        <v>0</v>
      </c>
    </row>
    <row r="857" spans="1:5">
      <c r="A857" t="s">
        <v>3</v>
      </c>
      <c r="B857" t="s">
        <v>79</v>
      </c>
      <c r="C857">
        <v>-12</v>
      </c>
      <c r="D857" t="s">
        <v>61</v>
      </c>
      <c r="E857">
        <v>0</v>
      </c>
    </row>
    <row r="858" spans="1:5">
      <c r="A858" t="s">
        <v>3</v>
      </c>
      <c r="B858" t="s">
        <v>79</v>
      </c>
      <c r="C858">
        <v>-13</v>
      </c>
      <c r="D858" t="s">
        <v>61</v>
      </c>
      <c r="E858">
        <v>0</v>
      </c>
    </row>
    <row r="859" spans="1:5">
      <c r="A859" t="s">
        <v>3</v>
      </c>
      <c r="B859" t="s">
        <v>79</v>
      </c>
      <c r="C859">
        <v>-14</v>
      </c>
      <c r="D859" t="s">
        <v>61</v>
      </c>
      <c r="E859">
        <v>0</v>
      </c>
    </row>
    <row r="860" spans="1:5">
      <c r="A860" t="s">
        <v>3</v>
      </c>
      <c r="B860" t="s">
        <v>79</v>
      </c>
      <c r="C860">
        <v>-15</v>
      </c>
      <c r="D860" t="s">
        <v>61</v>
      </c>
      <c r="E860">
        <v>0</v>
      </c>
    </row>
    <row r="861" spans="1:5">
      <c r="A861" t="s">
        <v>3</v>
      </c>
      <c r="B861" t="s">
        <v>79</v>
      </c>
      <c r="C861">
        <v>-16</v>
      </c>
      <c r="D861" t="s">
        <v>61</v>
      </c>
      <c r="E861">
        <v>0</v>
      </c>
    </row>
    <row r="862" spans="1:5">
      <c r="A862" t="s">
        <v>3</v>
      </c>
      <c r="B862" t="s">
        <v>79</v>
      </c>
      <c r="C862">
        <v>-17</v>
      </c>
      <c r="D862" t="s">
        <v>61</v>
      </c>
      <c r="E862">
        <v>0</v>
      </c>
    </row>
    <row r="863" spans="1:5">
      <c r="A863" t="s">
        <v>3</v>
      </c>
      <c r="B863" t="s">
        <v>79</v>
      </c>
      <c r="C863">
        <v>-18</v>
      </c>
      <c r="D863" t="s">
        <v>61</v>
      </c>
      <c r="E863">
        <v>0</v>
      </c>
    </row>
    <row r="864" spans="1:5">
      <c r="A864" t="s">
        <v>3</v>
      </c>
      <c r="B864" t="s">
        <v>79</v>
      </c>
      <c r="C864">
        <v>0</v>
      </c>
      <c r="D864" t="s">
        <v>64</v>
      </c>
      <c r="E864">
        <v>0</v>
      </c>
    </row>
    <row r="865" spans="1:5">
      <c r="A865" t="s">
        <v>3</v>
      </c>
      <c r="B865" t="s">
        <v>79</v>
      </c>
      <c r="C865">
        <v>-1</v>
      </c>
      <c r="D865" t="s">
        <v>64</v>
      </c>
      <c r="E865">
        <v>578000000</v>
      </c>
    </row>
    <row r="866" spans="1:5">
      <c r="A866" t="s">
        <v>3</v>
      </c>
      <c r="B866" t="s">
        <v>79</v>
      </c>
      <c r="C866">
        <v>-2</v>
      </c>
      <c r="D866" t="s">
        <v>64</v>
      </c>
      <c r="E866">
        <v>558000000</v>
      </c>
    </row>
    <row r="867" spans="1:5">
      <c r="A867" t="s">
        <v>3</v>
      </c>
      <c r="B867" t="s">
        <v>79</v>
      </c>
      <c r="C867">
        <v>-3</v>
      </c>
      <c r="D867" t="s">
        <v>64</v>
      </c>
      <c r="E867">
        <v>0</v>
      </c>
    </row>
    <row r="868" spans="1:5">
      <c r="A868" t="s">
        <v>3</v>
      </c>
      <c r="B868" t="s">
        <v>79</v>
      </c>
      <c r="C868">
        <v>-4</v>
      </c>
      <c r="D868" t="s">
        <v>64</v>
      </c>
      <c r="E868">
        <v>0</v>
      </c>
    </row>
    <row r="869" spans="1:5">
      <c r="A869" t="s">
        <v>3</v>
      </c>
      <c r="B869" t="s">
        <v>79</v>
      </c>
      <c r="C869">
        <v>-5</v>
      </c>
      <c r="D869" t="s">
        <v>64</v>
      </c>
      <c r="E869">
        <v>0</v>
      </c>
    </row>
    <row r="870" spans="1:5">
      <c r="A870" t="s">
        <v>3</v>
      </c>
      <c r="B870" t="s">
        <v>79</v>
      </c>
      <c r="C870">
        <v>-6</v>
      </c>
      <c r="D870" t="s">
        <v>64</v>
      </c>
      <c r="E870">
        <v>0</v>
      </c>
    </row>
    <row r="871" spans="1:5">
      <c r="A871" t="s">
        <v>3</v>
      </c>
      <c r="B871" t="s">
        <v>79</v>
      </c>
      <c r="C871">
        <v>-7</v>
      </c>
      <c r="D871" t="s">
        <v>64</v>
      </c>
      <c r="E871">
        <v>0</v>
      </c>
    </row>
    <row r="872" spans="1:5">
      <c r="A872" t="s">
        <v>3</v>
      </c>
      <c r="B872" t="s">
        <v>79</v>
      </c>
      <c r="C872">
        <v>-8</v>
      </c>
      <c r="D872" t="s">
        <v>64</v>
      </c>
      <c r="E872">
        <v>0</v>
      </c>
    </row>
    <row r="873" spans="1:5">
      <c r="A873" t="s">
        <v>3</v>
      </c>
      <c r="B873" t="s">
        <v>79</v>
      </c>
      <c r="C873">
        <v>-9</v>
      </c>
      <c r="D873" t="s">
        <v>64</v>
      </c>
      <c r="E873">
        <v>0</v>
      </c>
    </row>
    <row r="874" spans="1:5">
      <c r="A874" t="s">
        <v>3</v>
      </c>
      <c r="B874" t="s">
        <v>79</v>
      </c>
      <c r="C874">
        <v>-10</v>
      </c>
      <c r="D874" t="s">
        <v>64</v>
      </c>
      <c r="E874">
        <v>0</v>
      </c>
    </row>
    <row r="875" spans="1:5">
      <c r="A875" t="s">
        <v>3</v>
      </c>
      <c r="B875" t="s">
        <v>79</v>
      </c>
      <c r="C875">
        <v>-11</v>
      </c>
      <c r="D875" t="s">
        <v>64</v>
      </c>
      <c r="E875">
        <v>0</v>
      </c>
    </row>
    <row r="876" spans="1:5">
      <c r="A876" t="s">
        <v>3</v>
      </c>
      <c r="B876" t="s">
        <v>79</v>
      </c>
      <c r="C876">
        <v>-12</v>
      </c>
      <c r="D876" t="s">
        <v>64</v>
      </c>
      <c r="E876">
        <v>0</v>
      </c>
    </row>
    <row r="877" spans="1:5">
      <c r="A877" t="s">
        <v>3</v>
      </c>
      <c r="B877" t="s">
        <v>79</v>
      </c>
      <c r="C877">
        <v>-13</v>
      </c>
      <c r="D877" t="s">
        <v>64</v>
      </c>
      <c r="E877">
        <v>0</v>
      </c>
    </row>
    <row r="878" spans="1:5">
      <c r="A878" t="s">
        <v>3</v>
      </c>
      <c r="B878" t="s">
        <v>79</v>
      </c>
      <c r="C878">
        <v>-14</v>
      </c>
      <c r="D878" t="s">
        <v>64</v>
      </c>
      <c r="E878">
        <v>0</v>
      </c>
    </row>
    <row r="879" spans="1:5">
      <c r="A879" t="s">
        <v>3</v>
      </c>
      <c r="B879" t="s">
        <v>79</v>
      </c>
      <c r="C879">
        <v>-15</v>
      </c>
      <c r="D879" t="s">
        <v>64</v>
      </c>
      <c r="E879">
        <v>0</v>
      </c>
    </row>
    <row r="880" spans="1:5">
      <c r="A880" t="s">
        <v>3</v>
      </c>
      <c r="B880" t="s">
        <v>79</v>
      </c>
      <c r="C880">
        <v>-16</v>
      </c>
      <c r="D880" t="s">
        <v>64</v>
      </c>
      <c r="E880">
        <v>0</v>
      </c>
    </row>
    <row r="881" spans="1:5">
      <c r="A881" t="s">
        <v>3</v>
      </c>
      <c r="B881" t="s">
        <v>79</v>
      </c>
      <c r="C881">
        <v>-17</v>
      </c>
      <c r="D881" t="s">
        <v>64</v>
      </c>
      <c r="E881">
        <v>0</v>
      </c>
    </row>
    <row r="882" spans="1:5">
      <c r="A882" t="s">
        <v>3</v>
      </c>
      <c r="B882" t="s">
        <v>79</v>
      </c>
      <c r="C882">
        <v>-18</v>
      </c>
      <c r="D882" t="s">
        <v>64</v>
      </c>
      <c r="E882">
        <v>0</v>
      </c>
    </row>
    <row r="883" spans="1:5">
      <c r="A883" t="s">
        <v>3</v>
      </c>
      <c r="B883" t="s">
        <v>79</v>
      </c>
      <c r="C883">
        <v>0</v>
      </c>
      <c r="D883" t="s">
        <v>59</v>
      </c>
      <c r="E883">
        <v>61778659919.990799</v>
      </c>
    </row>
    <row r="884" spans="1:5">
      <c r="A884" t="s">
        <v>3</v>
      </c>
      <c r="B884" t="s">
        <v>79</v>
      </c>
      <c r="C884">
        <v>-1</v>
      </c>
      <c r="D884" t="s">
        <v>59</v>
      </c>
      <c r="E884">
        <v>56974705222.198799</v>
      </c>
    </row>
    <row r="885" spans="1:5">
      <c r="A885" t="s">
        <v>3</v>
      </c>
      <c r="B885" t="s">
        <v>79</v>
      </c>
      <c r="C885">
        <v>-2</v>
      </c>
      <c r="D885" t="s">
        <v>59</v>
      </c>
      <c r="E885">
        <v>56845086009.545197</v>
      </c>
    </row>
    <row r="886" spans="1:5">
      <c r="A886" t="s">
        <v>3</v>
      </c>
      <c r="B886" t="s">
        <v>79</v>
      </c>
      <c r="C886">
        <v>-3</v>
      </c>
      <c r="D886" t="s">
        <v>59</v>
      </c>
      <c r="E886">
        <v>54318057976.573601</v>
      </c>
    </row>
    <row r="887" spans="1:5">
      <c r="A887" t="s">
        <v>3</v>
      </c>
      <c r="B887" t="s">
        <v>79</v>
      </c>
      <c r="C887">
        <v>-4</v>
      </c>
      <c r="D887" t="s">
        <v>59</v>
      </c>
      <c r="E887">
        <v>47812243081.648201</v>
      </c>
    </row>
    <row r="888" spans="1:5">
      <c r="A888" t="s">
        <v>3</v>
      </c>
      <c r="B888" t="s">
        <v>79</v>
      </c>
      <c r="C888">
        <v>-5</v>
      </c>
      <c r="D888" t="s">
        <v>59</v>
      </c>
      <c r="E888">
        <v>47241830188.060898</v>
      </c>
    </row>
    <row r="889" spans="1:5">
      <c r="A889" t="s">
        <v>3</v>
      </c>
      <c r="B889" t="s">
        <v>79</v>
      </c>
      <c r="C889">
        <v>-6</v>
      </c>
      <c r="D889" t="s">
        <v>59</v>
      </c>
      <c r="E889">
        <v>43960122655.492699</v>
      </c>
    </row>
    <row r="890" spans="1:5">
      <c r="A890" t="s">
        <v>3</v>
      </c>
      <c r="B890" t="s">
        <v>79</v>
      </c>
      <c r="C890">
        <v>-7</v>
      </c>
      <c r="D890" t="s">
        <v>59</v>
      </c>
      <c r="E890">
        <v>40664045410.805099</v>
      </c>
    </row>
    <row r="891" spans="1:5">
      <c r="A891" t="s">
        <v>3</v>
      </c>
      <c r="B891" t="s">
        <v>79</v>
      </c>
      <c r="C891">
        <v>-8</v>
      </c>
      <c r="D891" t="s">
        <v>59</v>
      </c>
      <c r="E891">
        <v>40193641529.254097</v>
      </c>
    </row>
    <row r="892" spans="1:5">
      <c r="A892" t="s">
        <v>3</v>
      </c>
      <c r="B892" t="s">
        <v>79</v>
      </c>
      <c r="C892">
        <v>-9</v>
      </c>
      <c r="D892" t="s">
        <v>59</v>
      </c>
      <c r="E892">
        <v>38271430183.271896</v>
      </c>
    </row>
    <row r="893" spans="1:5">
      <c r="A893" t="s">
        <v>3</v>
      </c>
      <c r="B893" t="s">
        <v>79</v>
      </c>
      <c r="C893">
        <v>-10</v>
      </c>
      <c r="D893" t="s">
        <v>59</v>
      </c>
      <c r="E893">
        <v>33938272132.1558</v>
      </c>
    </row>
    <row r="894" spans="1:5">
      <c r="A894" t="s">
        <v>3</v>
      </c>
      <c r="B894" t="s">
        <v>79</v>
      </c>
      <c r="C894">
        <v>-11</v>
      </c>
      <c r="D894" t="s">
        <v>59</v>
      </c>
      <c r="E894">
        <v>30817884566.839802</v>
      </c>
    </row>
    <row r="895" spans="1:5">
      <c r="A895" t="s">
        <v>3</v>
      </c>
      <c r="B895" t="s">
        <v>79</v>
      </c>
      <c r="C895">
        <v>-12</v>
      </c>
      <c r="D895" t="s">
        <v>59</v>
      </c>
      <c r="E895">
        <v>30241877155.013901</v>
      </c>
    </row>
    <row r="896" spans="1:5">
      <c r="A896" t="s">
        <v>3</v>
      </c>
      <c r="B896" t="s">
        <v>79</v>
      </c>
      <c r="C896">
        <v>-13</v>
      </c>
      <c r="D896" t="s">
        <v>59</v>
      </c>
      <c r="E896">
        <v>30018740405.533501</v>
      </c>
    </row>
    <row r="897" spans="1:5">
      <c r="A897" t="s">
        <v>3</v>
      </c>
      <c r="B897" t="s">
        <v>79</v>
      </c>
      <c r="C897">
        <v>-14</v>
      </c>
      <c r="D897" t="s">
        <v>59</v>
      </c>
      <c r="E897">
        <v>31420407863.550701</v>
      </c>
    </row>
    <row r="898" spans="1:5">
      <c r="A898" t="s">
        <v>3</v>
      </c>
      <c r="B898" t="s">
        <v>79</v>
      </c>
      <c r="C898">
        <v>-15</v>
      </c>
      <c r="D898" t="s">
        <v>59</v>
      </c>
      <c r="E898">
        <v>29887093074.111401</v>
      </c>
    </row>
    <row r="899" spans="1:5">
      <c r="A899" t="s">
        <v>3</v>
      </c>
      <c r="B899" t="s">
        <v>79</v>
      </c>
      <c r="C899">
        <v>-16</v>
      </c>
      <c r="D899" t="s">
        <v>59</v>
      </c>
      <c r="E899">
        <v>16512132136.9681</v>
      </c>
    </row>
    <row r="900" spans="1:5">
      <c r="A900" t="s">
        <v>3</v>
      </c>
      <c r="B900" t="s">
        <v>79</v>
      </c>
      <c r="C900">
        <v>-17</v>
      </c>
      <c r="D900" t="s">
        <v>59</v>
      </c>
      <c r="E900">
        <v>4461298654.0096998</v>
      </c>
    </row>
    <row r="901" spans="1:5">
      <c r="A901" t="s">
        <v>3</v>
      </c>
      <c r="B901" t="s">
        <v>79</v>
      </c>
      <c r="C901">
        <v>-18</v>
      </c>
      <c r="D901" t="s">
        <v>59</v>
      </c>
      <c r="E901">
        <v>4461298654.0096998</v>
      </c>
    </row>
    <row r="902" spans="1:5">
      <c r="A902" t="s">
        <v>3</v>
      </c>
      <c r="B902" t="s">
        <v>79</v>
      </c>
      <c r="C902">
        <v>0</v>
      </c>
      <c r="D902" t="s">
        <v>74</v>
      </c>
      <c r="E902">
        <v>0.80279999999999996</v>
      </c>
    </row>
    <row r="903" spans="1:5">
      <c r="A903" t="s">
        <v>3</v>
      </c>
      <c r="B903" t="s">
        <v>79</v>
      </c>
      <c r="C903">
        <v>-1</v>
      </c>
      <c r="D903" t="s">
        <v>74</v>
      </c>
      <c r="E903">
        <v>0.8629</v>
      </c>
    </row>
    <row r="904" spans="1:5">
      <c r="A904" t="s">
        <v>3</v>
      </c>
      <c r="B904" t="s">
        <v>79</v>
      </c>
      <c r="C904">
        <v>-2</v>
      </c>
      <c r="D904" t="s">
        <v>74</v>
      </c>
      <c r="E904">
        <v>0.82930000000000004</v>
      </c>
    </row>
    <row r="905" spans="1:5">
      <c r="A905" t="s">
        <v>3</v>
      </c>
      <c r="B905" t="s">
        <v>79</v>
      </c>
      <c r="C905">
        <v>-3</v>
      </c>
      <c r="D905" t="s">
        <v>74</v>
      </c>
      <c r="E905">
        <v>0.89490000000000003</v>
      </c>
    </row>
    <row r="906" spans="1:5">
      <c r="A906" t="s">
        <v>3</v>
      </c>
      <c r="B906" t="s">
        <v>79</v>
      </c>
      <c r="C906">
        <v>-4</v>
      </c>
      <c r="D906" t="s">
        <v>74</v>
      </c>
      <c r="E906">
        <v>0.96340000000000003</v>
      </c>
    </row>
    <row r="907" spans="1:5">
      <c r="A907" t="s">
        <v>3</v>
      </c>
      <c r="B907" t="s">
        <v>79</v>
      </c>
      <c r="C907">
        <v>-5</v>
      </c>
      <c r="D907" t="s">
        <v>74</v>
      </c>
      <c r="E907">
        <v>0.91479999999999995</v>
      </c>
    </row>
    <row r="908" spans="1:5">
      <c r="A908" t="s">
        <v>3</v>
      </c>
      <c r="B908" t="s">
        <v>79</v>
      </c>
      <c r="C908">
        <v>-6</v>
      </c>
      <c r="D908" t="s">
        <v>74</v>
      </c>
      <c r="E908">
        <v>0.91080000000000005</v>
      </c>
    </row>
    <row r="909" spans="1:5">
      <c r="A909" t="s">
        <v>3</v>
      </c>
      <c r="B909" t="s">
        <v>79</v>
      </c>
      <c r="C909">
        <v>-7</v>
      </c>
      <c r="D909" t="s">
        <v>74</v>
      </c>
      <c r="E909">
        <v>0.88819999999999999</v>
      </c>
    </row>
    <row r="910" spans="1:5">
      <c r="A910" t="s">
        <v>3</v>
      </c>
      <c r="B910" t="s">
        <v>79</v>
      </c>
      <c r="C910">
        <v>-8</v>
      </c>
      <c r="D910" t="s">
        <v>74</v>
      </c>
      <c r="E910">
        <v>0.98370000000000002</v>
      </c>
    </row>
    <row r="911" spans="1:5">
      <c r="A911" t="s">
        <v>3</v>
      </c>
      <c r="B911" t="s">
        <v>79</v>
      </c>
      <c r="C911">
        <v>-9</v>
      </c>
      <c r="D911" t="s">
        <v>74</v>
      </c>
      <c r="E911">
        <v>0.91249999999999998</v>
      </c>
    </row>
    <row r="912" spans="1:5">
      <c r="A912" t="s">
        <v>3</v>
      </c>
      <c r="B912" t="s">
        <v>79</v>
      </c>
      <c r="C912">
        <v>-10</v>
      </c>
      <c r="D912" t="s">
        <v>74</v>
      </c>
      <c r="E912">
        <v>0.83930000000000005</v>
      </c>
    </row>
    <row r="913" spans="1:5">
      <c r="A913" t="s">
        <v>3</v>
      </c>
      <c r="B913" t="s">
        <v>79</v>
      </c>
      <c r="C913">
        <v>-11</v>
      </c>
      <c r="D913" t="s">
        <v>74</v>
      </c>
      <c r="E913">
        <v>0.80479999999999996</v>
      </c>
    </row>
    <row r="914" spans="1:5">
      <c r="A914" t="s">
        <v>3</v>
      </c>
      <c r="B914" t="s">
        <v>79</v>
      </c>
      <c r="C914">
        <v>-12</v>
      </c>
      <c r="D914" t="s">
        <v>74</v>
      </c>
      <c r="E914">
        <v>0.72899999999999998</v>
      </c>
    </row>
    <row r="915" spans="1:5">
      <c r="A915" t="s">
        <v>3</v>
      </c>
      <c r="B915" t="s">
        <v>79</v>
      </c>
      <c r="C915">
        <v>-13</v>
      </c>
      <c r="D915" t="s">
        <v>74</v>
      </c>
      <c r="E915">
        <v>0.62890000000000001</v>
      </c>
    </row>
    <row r="916" spans="1:5">
      <c r="A916" t="s">
        <v>3</v>
      </c>
      <c r="B916" t="s">
        <v>79</v>
      </c>
      <c r="C916">
        <v>-14</v>
      </c>
      <c r="D916" t="s">
        <v>74</v>
      </c>
      <c r="E916">
        <v>0.60199999999999998</v>
      </c>
    </row>
    <row r="917" spans="1:5">
      <c r="A917" t="s">
        <v>3</v>
      </c>
      <c r="B917" t="s">
        <v>79</v>
      </c>
      <c r="C917">
        <v>-15</v>
      </c>
      <c r="D917" t="s">
        <v>74</v>
      </c>
      <c r="E917">
        <v>0.74590000000000001</v>
      </c>
    </row>
    <row r="918" spans="1:5">
      <c r="A918" t="s">
        <v>3</v>
      </c>
      <c r="B918" t="s">
        <v>79</v>
      </c>
      <c r="C918">
        <v>-16</v>
      </c>
      <c r="D918" t="s">
        <v>74</v>
      </c>
      <c r="E918">
        <v>1.1463000000000001</v>
      </c>
    </row>
    <row r="919" spans="1:5">
      <c r="A919" t="s">
        <v>3</v>
      </c>
      <c r="B919" t="s">
        <v>79</v>
      </c>
      <c r="C919">
        <v>-17</v>
      </c>
      <c r="D919" t="s">
        <v>74</v>
      </c>
      <c r="E919">
        <v>2.7242999999999999</v>
      </c>
    </row>
    <row r="920" spans="1:5">
      <c r="A920" t="s">
        <v>3</v>
      </c>
      <c r="B920" t="s">
        <v>79</v>
      </c>
      <c r="C920">
        <v>-18</v>
      </c>
      <c r="D920" t="s">
        <v>74</v>
      </c>
      <c r="E920">
        <v>1.8959999999999999</v>
      </c>
    </row>
    <row r="921" spans="1:5">
      <c r="A921" t="s">
        <v>3</v>
      </c>
      <c r="B921" t="s">
        <v>79</v>
      </c>
      <c r="C921">
        <v>0</v>
      </c>
      <c r="D921" t="s">
        <v>65</v>
      </c>
      <c r="E921">
        <v>25590049757.2845</v>
      </c>
    </row>
    <row r="922" spans="1:5">
      <c r="A922" t="s">
        <v>3</v>
      </c>
      <c r="B922" t="s">
        <v>79</v>
      </c>
      <c r="C922">
        <v>-1</v>
      </c>
      <c r="D922" t="s">
        <v>65</v>
      </c>
      <c r="E922">
        <v>27541903504.2006</v>
      </c>
    </row>
    <row r="923" spans="1:5">
      <c r="A923" t="s">
        <v>3</v>
      </c>
      <c r="B923" t="s">
        <v>79</v>
      </c>
      <c r="C923">
        <v>-2</v>
      </c>
      <c r="D923" t="s">
        <v>65</v>
      </c>
      <c r="E923">
        <v>23485473163.5951</v>
      </c>
    </row>
    <row r="924" spans="1:5">
      <c r="A924" t="s">
        <v>3</v>
      </c>
      <c r="B924" t="s">
        <v>79</v>
      </c>
      <c r="C924">
        <v>-3</v>
      </c>
      <c r="D924" t="s">
        <v>65</v>
      </c>
      <c r="E924">
        <v>18608534745.110298</v>
      </c>
    </row>
    <row r="925" spans="1:5">
      <c r="A925" t="s">
        <v>3</v>
      </c>
      <c r="B925" t="s">
        <v>79</v>
      </c>
      <c r="C925">
        <v>-4</v>
      </c>
      <c r="D925" t="s">
        <v>65</v>
      </c>
      <c r="E925">
        <v>19809107811.867298</v>
      </c>
    </row>
    <row r="926" spans="1:5">
      <c r="A926" t="s">
        <v>3</v>
      </c>
      <c r="B926" t="s">
        <v>79</v>
      </c>
      <c r="C926">
        <v>-5</v>
      </c>
      <c r="D926" t="s">
        <v>65</v>
      </c>
      <c r="E926">
        <v>19137717793.642101</v>
      </c>
    </row>
    <row r="927" spans="1:5">
      <c r="A927" t="s">
        <v>3</v>
      </c>
      <c r="B927" t="s">
        <v>79</v>
      </c>
      <c r="C927">
        <v>-6</v>
      </c>
      <c r="D927" t="s">
        <v>65</v>
      </c>
      <c r="E927">
        <v>17486914161.3186</v>
      </c>
    </row>
    <row r="928" spans="1:5">
      <c r="A928" t="s">
        <v>3</v>
      </c>
      <c r="B928" t="s">
        <v>79</v>
      </c>
      <c r="C928">
        <v>-7</v>
      </c>
      <c r="D928" t="s">
        <v>65</v>
      </c>
      <c r="E928">
        <v>11678691287.396799</v>
      </c>
    </row>
    <row r="929" spans="1:5">
      <c r="A929" t="s">
        <v>3</v>
      </c>
      <c r="B929" t="s">
        <v>79</v>
      </c>
      <c r="C929">
        <v>-8</v>
      </c>
      <c r="D929" t="s">
        <v>65</v>
      </c>
      <c r="E929">
        <v>7865295040.4689999</v>
      </c>
    </row>
    <row r="930" spans="1:5">
      <c r="A930" t="s">
        <v>3</v>
      </c>
      <c r="B930" t="s">
        <v>79</v>
      </c>
      <c r="C930">
        <v>-9</v>
      </c>
      <c r="D930" t="s">
        <v>65</v>
      </c>
      <c r="E930">
        <v>7677774444.2086</v>
      </c>
    </row>
    <row r="931" spans="1:5">
      <c r="A931" t="s">
        <v>3</v>
      </c>
      <c r="B931" t="s">
        <v>79</v>
      </c>
      <c r="C931">
        <v>-10</v>
      </c>
      <c r="D931" t="s">
        <v>65</v>
      </c>
      <c r="E931">
        <v>7292841232.8737001</v>
      </c>
    </row>
    <row r="932" spans="1:5">
      <c r="A932" t="s">
        <v>3</v>
      </c>
      <c r="B932" t="s">
        <v>79</v>
      </c>
      <c r="C932">
        <v>-11</v>
      </c>
      <c r="D932" t="s">
        <v>65</v>
      </c>
      <c r="E932">
        <v>974951712.80330002</v>
      </c>
    </row>
    <row r="933" spans="1:5">
      <c r="A933" t="s">
        <v>3</v>
      </c>
      <c r="B933" t="s">
        <v>79</v>
      </c>
      <c r="C933">
        <v>-12</v>
      </c>
      <c r="D933" t="s">
        <v>65</v>
      </c>
      <c r="E933">
        <v>1039109047.8755</v>
      </c>
    </row>
    <row r="934" spans="1:5">
      <c r="A934" t="s">
        <v>3</v>
      </c>
      <c r="B934" t="s">
        <v>79</v>
      </c>
      <c r="C934">
        <v>-13</v>
      </c>
      <c r="D934" t="s">
        <v>65</v>
      </c>
      <c r="E934">
        <v>1138753803.4402001</v>
      </c>
    </row>
    <row r="935" spans="1:5">
      <c r="A935" t="s">
        <v>3</v>
      </c>
      <c r="B935" t="s">
        <v>79</v>
      </c>
      <c r="C935">
        <v>-14</v>
      </c>
      <c r="D935" t="s">
        <v>65</v>
      </c>
      <c r="E935">
        <v>1410340864.8078001</v>
      </c>
    </row>
    <row r="936" spans="1:5">
      <c r="A936" t="s">
        <v>3</v>
      </c>
      <c r="B936" t="s">
        <v>79</v>
      </c>
      <c r="C936">
        <v>-15</v>
      </c>
      <c r="D936" t="s">
        <v>65</v>
      </c>
      <c r="E936">
        <v>2387220577.3604002</v>
      </c>
    </row>
    <row r="937" spans="1:5">
      <c r="A937" t="s">
        <v>3</v>
      </c>
      <c r="B937" t="s">
        <v>79</v>
      </c>
      <c r="C937">
        <v>-16</v>
      </c>
      <c r="D937" t="s">
        <v>65</v>
      </c>
      <c r="E937">
        <v>2186252345.4152999</v>
      </c>
    </row>
    <row r="938" spans="1:5">
      <c r="A938" t="s">
        <v>3</v>
      </c>
      <c r="B938" t="s">
        <v>79</v>
      </c>
      <c r="C938">
        <v>-17</v>
      </c>
      <c r="D938" t="s">
        <v>65</v>
      </c>
      <c r="E938">
        <v>850717546.25810003</v>
      </c>
    </row>
    <row r="939" spans="1:5">
      <c r="A939" t="s">
        <v>3</v>
      </c>
      <c r="B939" t="s">
        <v>79</v>
      </c>
      <c r="C939">
        <v>-18</v>
      </c>
      <c r="D939" t="s">
        <v>65</v>
      </c>
      <c r="E939">
        <v>356316787.49980003</v>
      </c>
    </row>
    <row r="940" spans="1:5">
      <c r="A940" t="s">
        <v>3</v>
      </c>
      <c r="B940" t="s">
        <v>79</v>
      </c>
      <c r="C940">
        <v>0</v>
      </c>
      <c r="D940" t="s">
        <v>62</v>
      </c>
      <c r="E940">
        <v>0</v>
      </c>
    </row>
    <row r="941" spans="1:5">
      <c r="A941" t="s">
        <v>3</v>
      </c>
      <c r="B941" t="s">
        <v>79</v>
      </c>
      <c r="C941">
        <v>-1</v>
      </c>
      <c r="D941" t="s">
        <v>62</v>
      </c>
      <c r="E941">
        <v>0</v>
      </c>
    </row>
    <row r="942" spans="1:5">
      <c r="A942" t="s">
        <v>3</v>
      </c>
      <c r="B942" t="s">
        <v>79</v>
      </c>
      <c r="C942">
        <v>-2</v>
      </c>
      <c r="D942" t="s">
        <v>62</v>
      </c>
      <c r="E942">
        <v>0</v>
      </c>
    </row>
    <row r="943" spans="1:5">
      <c r="A943" t="s">
        <v>3</v>
      </c>
      <c r="B943" t="s">
        <v>79</v>
      </c>
      <c r="C943">
        <v>-3</v>
      </c>
      <c r="D943" t="s">
        <v>62</v>
      </c>
      <c r="E943">
        <v>0</v>
      </c>
    </row>
    <row r="944" spans="1:5">
      <c r="A944" t="s">
        <v>3</v>
      </c>
      <c r="B944" t="s">
        <v>79</v>
      </c>
      <c r="C944">
        <v>-4</v>
      </c>
      <c r="D944" t="s">
        <v>62</v>
      </c>
      <c r="E944">
        <v>0</v>
      </c>
    </row>
    <row r="945" spans="1:5">
      <c r="A945" t="s">
        <v>3</v>
      </c>
      <c r="B945" t="s">
        <v>79</v>
      </c>
      <c r="C945">
        <v>-5</v>
      </c>
      <c r="D945" t="s">
        <v>62</v>
      </c>
      <c r="E945">
        <v>0</v>
      </c>
    </row>
    <row r="946" spans="1:5">
      <c r="A946" t="s">
        <v>3</v>
      </c>
      <c r="B946" t="s">
        <v>79</v>
      </c>
      <c r="C946">
        <v>-6</v>
      </c>
      <c r="D946" t="s">
        <v>62</v>
      </c>
      <c r="E946">
        <v>0</v>
      </c>
    </row>
    <row r="947" spans="1:5">
      <c r="A947" t="s">
        <v>3</v>
      </c>
      <c r="B947" t="s">
        <v>79</v>
      </c>
      <c r="C947">
        <v>-7</v>
      </c>
      <c r="D947" t="s">
        <v>62</v>
      </c>
      <c r="E947">
        <v>0</v>
      </c>
    </row>
    <row r="948" spans="1:5">
      <c r="A948" t="s">
        <v>3</v>
      </c>
      <c r="B948" t="s">
        <v>79</v>
      </c>
      <c r="C948">
        <v>-8</v>
      </c>
      <c r="D948" t="s">
        <v>62</v>
      </c>
      <c r="E948">
        <v>0</v>
      </c>
    </row>
    <row r="949" spans="1:5">
      <c r="A949" t="s">
        <v>3</v>
      </c>
      <c r="B949" t="s">
        <v>79</v>
      </c>
      <c r="C949">
        <v>-9</v>
      </c>
      <c r="D949" t="s">
        <v>62</v>
      </c>
      <c r="E949">
        <v>0</v>
      </c>
    </row>
    <row r="950" spans="1:5">
      <c r="A950" t="s">
        <v>3</v>
      </c>
      <c r="B950" t="s">
        <v>79</v>
      </c>
      <c r="C950">
        <v>-10</v>
      </c>
      <c r="D950" t="s">
        <v>62</v>
      </c>
      <c r="E950">
        <v>0</v>
      </c>
    </row>
    <row r="951" spans="1:5">
      <c r="A951" t="s">
        <v>3</v>
      </c>
      <c r="B951" t="s">
        <v>79</v>
      </c>
      <c r="C951">
        <v>-11</v>
      </c>
      <c r="D951" t="s">
        <v>62</v>
      </c>
      <c r="E951">
        <v>0</v>
      </c>
    </row>
    <row r="952" spans="1:5">
      <c r="A952" t="s">
        <v>3</v>
      </c>
      <c r="B952" t="s">
        <v>79</v>
      </c>
      <c r="C952">
        <v>-12</v>
      </c>
      <c r="D952" t="s">
        <v>62</v>
      </c>
      <c r="E952">
        <v>0</v>
      </c>
    </row>
    <row r="953" spans="1:5">
      <c r="A953" t="s">
        <v>3</v>
      </c>
      <c r="B953" t="s">
        <v>79</v>
      </c>
      <c r="C953">
        <v>-13</v>
      </c>
      <c r="D953" t="s">
        <v>62</v>
      </c>
      <c r="E953">
        <v>0</v>
      </c>
    </row>
    <row r="954" spans="1:5">
      <c r="A954" t="s">
        <v>3</v>
      </c>
      <c r="B954" t="s">
        <v>79</v>
      </c>
      <c r="C954">
        <v>-14</v>
      </c>
      <c r="D954" t="s">
        <v>62</v>
      </c>
      <c r="E954">
        <v>0</v>
      </c>
    </row>
    <row r="955" spans="1:5">
      <c r="A955" t="s">
        <v>3</v>
      </c>
      <c r="B955" t="s">
        <v>79</v>
      </c>
      <c r="C955">
        <v>-15</v>
      </c>
      <c r="D955" t="s">
        <v>62</v>
      </c>
      <c r="E955">
        <v>0</v>
      </c>
    </row>
    <row r="956" spans="1:5">
      <c r="A956" t="s">
        <v>3</v>
      </c>
      <c r="B956" t="s">
        <v>79</v>
      </c>
      <c r="C956">
        <v>-16</v>
      </c>
      <c r="D956" t="s">
        <v>62</v>
      </c>
      <c r="E956">
        <v>-41000000</v>
      </c>
    </row>
    <row r="957" spans="1:5">
      <c r="A957" t="s">
        <v>3</v>
      </c>
      <c r="B957" t="s">
        <v>79</v>
      </c>
      <c r="C957">
        <v>-17</v>
      </c>
      <c r="D957" t="s">
        <v>62</v>
      </c>
      <c r="E957">
        <v>0</v>
      </c>
    </row>
    <row r="958" spans="1:5">
      <c r="A958" t="s">
        <v>3</v>
      </c>
      <c r="B958" t="s">
        <v>79</v>
      </c>
      <c r="C958">
        <v>-18</v>
      </c>
      <c r="D958" t="s">
        <v>62</v>
      </c>
      <c r="E958">
        <v>0</v>
      </c>
    </row>
    <row r="959" spans="1:5">
      <c r="A959" t="s">
        <v>3</v>
      </c>
      <c r="B959" t="s">
        <v>79</v>
      </c>
      <c r="C959">
        <v>0</v>
      </c>
      <c r="D959" t="s">
        <v>72</v>
      </c>
      <c r="E959">
        <v>115886890807.11</v>
      </c>
    </row>
    <row r="960" spans="1:5">
      <c r="A960" t="s">
        <v>3</v>
      </c>
      <c r="B960" t="s">
        <v>79</v>
      </c>
      <c r="C960">
        <v>-1</v>
      </c>
      <c r="D960" t="s">
        <v>72</v>
      </c>
      <c r="E960">
        <v>144414000000</v>
      </c>
    </row>
    <row r="961" spans="1:5">
      <c r="A961" t="s">
        <v>3</v>
      </c>
      <c r="B961" t="s">
        <v>79</v>
      </c>
      <c r="C961">
        <v>-2</v>
      </c>
      <c r="D961" t="s">
        <v>72</v>
      </c>
      <c r="E961">
        <v>132628790000</v>
      </c>
    </row>
    <row r="962" spans="1:5">
      <c r="A962" t="s">
        <v>3</v>
      </c>
      <c r="B962" t="s">
        <v>79</v>
      </c>
      <c r="C962">
        <v>-3</v>
      </c>
      <c r="D962" t="s">
        <v>72</v>
      </c>
      <c r="E962">
        <v>137419500000</v>
      </c>
    </row>
    <row r="963" spans="1:5">
      <c r="A963" t="s">
        <v>3</v>
      </c>
      <c r="B963" t="s">
        <v>79</v>
      </c>
      <c r="C963">
        <v>-4</v>
      </c>
      <c r="D963" t="s">
        <v>72</v>
      </c>
      <c r="E963">
        <v>83125620000</v>
      </c>
    </row>
    <row r="964" spans="1:5">
      <c r="A964" t="s">
        <v>3</v>
      </c>
      <c r="B964" t="s">
        <v>79</v>
      </c>
      <c r="C964">
        <v>-5</v>
      </c>
      <c r="D964" t="s">
        <v>72</v>
      </c>
      <c r="E964">
        <v>86796950000</v>
      </c>
    </row>
    <row r="965" spans="1:5">
      <c r="A965" t="s">
        <v>3</v>
      </c>
      <c r="B965" t="s">
        <v>79</v>
      </c>
      <c r="C965">
        <v>-6</v>
      </c>
      <c r="D965" t="s">
        <v>72</v>
      </c>
      <c r="E965">
        <v>130460850000</v>
      </c>
    </row>
    <row r="966" spans="1:5">
      <c r="A966" t="s">
        <v>3</v>
      </c>
      <c r="B966" t="s">
        <v>79</v>
      </c>
      <c r="C966">
        <v>-7</v>
      </c>
      <c r="D966" t="s">
        <v>72</v>
      </c>
      <c r="E966">
        <v>126575800000</v>
      </c>
    </row>
    <row r="967" spans="1:5">
      <c r="A967" t="s">
        <v>3</v>
      </c>
      <c r="B967" t="s">
        <v>79</v>
      </c>
      <c r="C967">
        <v>-8</v>
      </c>
      <c r="D967" t="s">
        <v>72</v>
      </c>
      <c r="E967">
        <v>132179990000</v>
      </c>
    </row>
    <row r="968" spans="1:5">
      <c r="A968" t="s">
        <v>3</v>
      </c>
      <c r="B968" t="s">
        <v>79</v>
      </c>
      <c r="C968">
        <v>-9</v>
      </c>
      <c r="D968" t="s">
        <v>72</v>
      </c>
      <c r="E968">
        <v>176717000000</v>
      </c>
    </row>
    <row r="969" spans="1:5">
      <c r="A969" t="s">
        <v>3</v>
      </c>
      <c r="B969" t="s">
        <v>79</v>
      </c>
      <c r="C969">
        <v>-10</v>
      </c>
      <c r="D969" t="s">
        <v>72</v>
      </c>
      <c r="E969">
        <v>111336640000</v>
      </c>
    </row>
    <row r="970" spans="1:5">
      <c r="A970" t="s">
        <v>3</v>
      </c>
      <c r="B970" t="s">
        <v>79</v>
      </c>
      <c r="C970">
        <v>-11</v>
      </c>
      <c r="D970" t="s">
        <v>72</v>
      </c>
      <c r="E970">
        <v>124226050000</v>
      </c>
    </row>
    <row r="971" spans="1:5">
      <c r="A971" t="s">
        <v>3</v>
      </c>
      <c r="B971" t="s">
        <v>79</v>
      </c>
      <c r="C971">
        <v>-12</v>
      </c>
      <c r="D971" t="s">
        <v>72</v>
      </c>
      <c r="E971">
        <v>143092800000</v>
      </c>
    </row>
    <row r="972" spans="1:5">
      <c r="A972" t="s">
        <v>3</v>
      </c>
      <c r="B972" t="s">
        <v>79</v>
      </c>
      <c r="C972">
        <v>-13</v>
      </c>
      <c r="D972" t="s">
        <v>72</v>
      </c>
      <c r="E972">
        <v>135925920000</v>
      </c>
    </row>
    <row r="973" spans="1:5">
      <c r="A973" t="s">
        <v>3</v>
      </c>
      <c r="B973" t="s">
        <v>79</v>
      </c>
      <c r="C973">
        <v>-14</v>
      </c>
      <c r="D973" t="s">
        <v>72</v>
      </c>
      <c r="E973">
        <v>86297820000</v>
      </c>
    </row>
    <row r="974" spans="1:5">
      <c r="A974" t="s">
        <v>3</v>
      </c>
      <c r="B974" t="s">
        <v>79</v>
      </c>
      <c r="C974">
        <v>-15</v>
      </c>
      <c r="D974" t="s">
        <v>72</v>
      </c>
      <c r="E974">
        <v>137155760000</v>
      </c>
    </row>
    <row r="975" spans="1:5">
      <c r="A975" t="s">
        <v>3</v>
      </c>
      <c r="B975" t="s">
        <v>79</v>
      </c>
      <c r="C975">
        <v>-16</v>
      </c>
      <c r="D975" t="s">
        <v>72</v>
      </c>
      <c r="E975">
        <v>434456770000</v>
      </c>
    </row>
    <row r="976" spans="1:5">
      <c r="A976" t="s">
        <v>3</v>
      </c>
      <c r="B976" t="s">
        <v>79</v>
      </c>
      <c r="C976">
        <v>-17</v>
      </c>
      <c r="D976" t="s">
        <v>72</v>
      </c>
      <c r="E976">
        <v>199623690000</v>
      </c>
    </row>
    <row r="977" spans="1:5">
      <c r="A977" t="s">
        <v>3</v>
      </c>
      <c r="B977" t="s">
        <v>79</v>
      </c>
      <c r="C977">
        <v>-18</v>
      </c>
      <c r="D977" t="s">
        <v>72</v>
      </c>
      <c r="E977">
        <v>99957129507.5</v>
      </c>
    </row>
    <row r="978" spans="1:5">
      <c r="A978" t="s">
        <v>3</v>
      </c>
      <c r="B978" t="s">
        <v>79</v>
      </c>
      <c r="C978">
        <v>0</v>
      </c>
      <c r="D978" t="s">
        <v>60</v>
      </c>
      <c r="E978">
        <v>58115040000</v>
      </c>
    </row>
    <row r="979" spans="1:5">
      <c r="A979" t="s">
        <v>3</v>
      </c>
      <c r="B979" t="s">
        <v>79</v>
      </c>
      <c r="C979">
        <v>-1</v>
      </c>
      <c r="D979" t="s">
        <v>60</v>
      </c>
      <c r="E979">
        <v>59751780000</v>
      </c>
    </row>
    <row r="980" spans="1:5">
      <c r="A980" t="s">
        <v>3</v>
      </c>
      <c r="B980" t="s">
        <v>79</v>
      </c>
      <c r="C980">
        <v>-2</v>
      </c>
      <c r="D980" t="s">
        <v>60</v>
      </c>
      <c r="E980">
        <v>51400160000</v>
      </c>
    </row>
    <row r="981" spans="1:5">
      <c r="A981" t="s">
        <v>3</v>
      </c>
      <c r="B981" t="s">
        <v>79</v>
      </c>
      <c r="C981">
        <v>-3</v>
      </c>
      <c r="D981" t="s">
        <v>60</v>
      </c>
      <c r="E981">
        <v>50385860000</v>
      </c>
    </row>
    <row r="982" spans="1:5">
      <c r="A982" t="s">
        <v>3</v>
      </c>
      <c r="B982" t="s">
        <v>79</v>
      </c>
      <c r="C982">
        <v>-4</v>
      </c>
      <c r="D982" t="s">
        <v>60</v>
      </c>
      <c r="E982">
        <v>48499780000</v>
      </c>
    </row>
    <row r="983" spans="1:5">
      <c r="A983" t="s">
        <v>3</v>
      </c>
      <c r="B983" t="s">
        <v>79</v>
      </c>
      <c r="C983">
        <v>-5</v>
      </c>
      <c r="D983" t="s">
        <v>60</v>
      </c>
      <c r="E983">
        <v>44516640000</v>
      </c>
    </row>
    <row r="984" spans="1:5">
      <c r="A984" t="s">
        <v>3</v>
      </c>
      <c r="B984" t="s">
        <v>79</v>
      </c>
      <c r="C984">
        <v>-6</v>
      </c>
      <c r="D984" t="s">
        <v>60</v>
      </c>
      <c r="E984">
        <v>39816200000</v>
      </c>
    </row>
    <row r="985" spans="1:5">
      <c r="A985" t="s">
        <v>3</v>
      </c>
      <c r="B985" t="s">
        <v>79</v>
      </c>
      <c r="C985">
        <v>-7</v>
      </c>
      <c r="D985" t="s">
        <v>60</v>
      </c>
      <c r="E985">
        <v>34987660000</v>
      </c>
    </row>
    <row r="986" spans="1:5">
      <c r="A986" t="s">
        <v>3</v>
      </c>
      <c r="B986" t="s">
        <v>79</v>
      </c>
      <c r="C986">
        <v>-8</v>
      </c>
      <c r="D986" t="s">
        <v>60</v>
      </c>
      <c r="E986">
        <v>26150200000</v>
      </c>
    </row>
    <row r="987" spans="1:5">
      <c r="A987" t="s">
        <v>3</v>
      </c>
      <c r="B987" t="s">
        <v>79</v>
      </c>
      <c r="C987">
        <v>-9</v>
      </c>
      <c r="D987" t="s">
        <v>60</v>
      </c>
      <c r="E987">
        <v>22210560000</v>
      </c>
    </row>
    <row r="988" spans="1:5">
      <c r="A988" t="s">
        <v>3</v>
      </c>
      <c r="B988" t="s">
        <v>79</v>
      </c>
      <c r="C988">
        <v>-10</v>
      </c>
      <c r="D988" t="s">
        <v>60</v>
      </c>
      <c r="E988">
        <v>17818320000</v>
      </c>
    </row>
    <row r="989" spans="1:5">
      <c r="A989" t="s">
        <v>3</v>
      </c>
      <c r="B989" t="s">
        <v>79</v>
      </c>
      <c r="C989">
        <v>-11</v>
      </c>
      <c r="D989" t="s">
        <v>60</v>
      </c>
      <c r="E989">
        <v>15235950000</v>
      </c>
    </row>
    <row r="990" spans="1:5">
      <c r="A990" t="s">
        <v>3</v>
      </c>
      <c r="B990" t="s">
        <v>79</v>
      </c>
      <c r="C990">
        <v>-12</v>
      </c>
      <c r="D990" t="s">
        <v>60</v>
      </c>
      <c r="E990">
        <v>18518750000</v>
      </c>
    </row>
    <row r="991" spans="1:5">
      <c r="A991" t="s">
        <v>3</v>
      </c>
      <c r="B991" t="s">
        <v>79</v>
      </c>
      <c r="C991">
        <v>-13</v>
      </c>
      <c r="D991" t="s">
        <v>60</v>
      </c>
      <c r="E991">
        <v>20224100000</v>
      </c>
    </row>
    <row r="992" spans="1:5">
      <c r="A992" t="s">
        <v>3</v>
      </c>
      <c r="B992" t="s">
        <v>79</v>
      </c>
      <c r="C992">
        <v>-14</v>
      </c>
      <c r="D992" t="s">
        <v>60</v>
      </c>
      <c r="E992">
        <v>20987250000</v>
      </c>
    </row>
    <row r="993" spans="1:5">
      <c r="A993" t="s">
        <v>3</v>
      </c>
      <c r="B993" t="s">
        <v>79</v>
      </c>
      <c r="C993">
        <v>-15</v>
      </c>
      <c r="D993" t="s">
        <v>60</v>
      </c>
      <c r="E993">
        <v>16913350000</v>
      </c>
    </row>
    <row r="994" spans="1:5">
      <c r="A994" t="s">
        <v>3</v>
      </c>
      <c r="B994" t="s">
        <v>79</v>
      </c>
      <c r="C994">
        <v>-16</v>
      </c>
      <c r="D994" t="s">
        <v>60</v>
      </c>
      <c r="E994">
        <v>18266600000</v>
      </c>
    </row>
    <row r="995" spans="1:5">
      <c r="A995" t="s">
        <v>3</v>
      </c>
      <c r="B995" t="s">
        <v>79</v>
      </c>
      <c r="C995">
        <v>-17</v>
      </c>
      <c r="D995" t="s">
        <v>60</v>
      </c>
      <c r="E995">
        <v>8440300000</v>
      </c>
    </row>
    <row r="996" spans="1:5">
      <c r="A996" t="s">
        <v>3</v>
      </c>
      <c r="B996" t="s">
        <v>79</v>
      </c>
      <c r="C996">
        <v>-18</v>
      </c>
      <c r="D996" t="s">
        <v>60</v>
      </c>
      <c r="E996">
        <v>4731841150</v>
      </c>
    </row>
    <row r="997" spans="1:5">
      <c r="A997" t="s">
        <v>3</v>
      </c>
      <c r="B997" t="s">
        <v>79</v>
      </c>
      <c r="C997">
        <v>0</v>
      </c>
      <c r="D997" t="s">
        <v>67</v>
      </c>
      <c r="E997">
        <v>8000000</v>
      </c>
    </row>
    <row r="998" spans="1:5">
      <c r="A998" t="s">
        <v>3</v>
      </c>
      <c r="B998" t="s">
        <v>79</v>
      </c>
      <c r="C998">
        <v>-1</v>
      </c>
      <c r="D998" t="s">
        <v>67</v>
      </c>
      <c r="E998">
        <v>9000000</v>
      </c>
    </row>
    <row r="999" spans="1:5">
      <c r="A999" t="s">
        <v>3</v>
      </c>
      <c r="B999" t="s">
        <v>79</v>
      </c>
      <c r="C999">
        <v>-2</v>
      </c>
      <c r="D999" t="s">
        <v>67</v>
      </c>
      <c r="E999">
        <v>7000000</v>
      </c>
    </row>
    <row r="1000" spans="1:5">
      <c r="A1000" t="s">
        <v>3</v>
      </c>
      <c r="B1000" t="s">
        <v>79</v>
      </c>
      <c r="C1000">
        <v>-3</v>
      </c>
      <c r="D1000" t="s">
        <v>67</v>
      </c>
      <c r="E1000">
        <v>8000000</v>
      </c>
    </row>
    <row r="1001" spans="1:5">
      <c r="A1001" t="s">
        <v>3</v>
      </c>
      <c r="B1001" t="s">
        <v>79</v>
      </c>
      <c r="C1001">
        <v>-4</v>
      </c>
      <c r="D1001" t="s">
        <v>67</v>
      </c>
      <c r="E1001">
        <v>15000000</v>
      </c>
    </row>
    <row r="1002" spans="1:5">
      <c r="A1002" t="s">
        <v>3</v>
      </c>
      <c r="B1002" t="s">
        <v>79</v>
      </c>
      <c r="C1002">
        <v>-5</v>
      </c>
      <c r="D1002" t="s">
        <v>67</v>
      </c>
      <c r="E1002">
        <v>33000000</v>
      </c>
    </row>
    <row r="1003" spans="1:5">
      <c r="A1003" t="s">
        <v>3</v>
      </c>
      <c r="B1003" t="s">
        <v>79</v>
      </c>
      <c r="C1003">
        <v>-6</v>
      </c>
      <c r="D1003" t="s">
        <v>67</v>
      </c>
      <c r="E1003">
        <v>18000000</v>
      </c>
    </row>
    <row r="1004" spans="1:5">
      <c r="A1004" t="s">
        <v>3</v>
      </c>
      <c r="B1004" t="s">
        <v>79</v>
      </c>
      <c r="C1004">
        <v>-7</v>
      </c>
      <c r="D1004" t="s">
        <v>67</v>
      </c>
      <c r="E1004">
        <v>30000000</v>
      </c>
    </row>
    <row r="1005" spans="1:5">
      <c r="A1005" t="s">
        <v>3</v>
      </c>
      <c r="B1005" t="s">
        <v>79</v>
      </c>
      <c r="C1005">
        <v>-8</v>
      </c>
      <c r="D1005" t="s">
        <v>67</v>
      </c>
      <c r="E1005">
        <v>49000000</v>
      </c>
    </row>
    <row r="1006" spans="1:5">
      <c r="A1006" t="s">
        <v>3</v>
      </c>
      <c r="B1006" t="s">
        <v>79</v>
      </c>
      <c r="C1006">
        <v>-9</v>
      </c>
      <c r="D1006" t="s">
        <v>67</v>
      </c>
      <c r="E1006">
        <v>10000000</v>
      </c>
    </row>
    <row r="1007" spans="1:5">
      <c r="A1007" t="s">
        <v>3</v>
      </c>
      <c r="B1007" t="s">
        <v>79</v>
      </c>
      <c r="C1007">
        <v>-10</v>
      </c>
      <c r="D1007" t="s">
        <v>67</v>
      </c>
      <c r="E1007">
        <v>6000000</v>
      </c>
    </row>
    <row r="1008" spans="1:5">
      <c r="A1008" t="s">
        <v>3</v>
      </c>
      <c r="B1008" t="s">
        <v>79</v>
      </c>
      <c r="C1008">
        <v>-11</v>
      </c>
      <c r="D1008" t="s">
        <v>67</v>
      </c>
      <c r="E1008">
        <v>10000000</v>
      </c>
    </row>
    <row r="1009" spans="1:5">
      <c r="A1009" t="s">
        <v>3</v>
      </c>
      <c r="B1009" t="s">
        <v>79</v>
      </c>
      <c r="C1009">
        <v>-12</v>
      </c>
      <c r="D1009" t="s">
        <v>67</v>
      </c>
      <c r="E1009">
        <v>90000000</v>
      </c>
    </row>
    <row r="1010" spans="1:5">
      <c r="A1010" t="s">
        <v>3</v>
      </c>
      <c r="B1010" t="s">
        <v>79</v>
      </c>
      <c r="C1010">
        <v>-13</v>
      </c>
      <c r="D1010" t="s">
        <v>67</v>
      </c>
      <c r="E1010">
        <v>10000000</v>
      </c>
    </row>
    <row r="1011" spans="1:5">
      <c r="A1011" t="s">
        <v>3</v>
      </c>
      <c r="B1011" t="s">
        <v>79</v>
      </c>
      <c r="C1011">
        <v>-14</v>
      </c>
      <c r="D1011" t="s">
        <v>67</v>
      </c>
      <c r="E1011">
        <v>15000000</v>
      </c>
    </row>
    <row r="1012" spans="1:5">
      <c r="A1012" t="s">
        <v>3</v>
      </c>
      <c r="B1012" t="s">
        <v>79</v>
      </c>
      <c r="C1012">
        <v>-15</v>
      </c>
      <c r="D1012" t="s">
        <v>67</v>
      </c>
      <c r="E1012">
        <v>22000000</v>
      </c>
    </row>
    <row r="1013" spans="1:5">
      <c r="A1013" t="s">
        <v>3</v>
      </c>
      <c r="B1013" t="s">
        <v>79</v>
      </c>
      <c r="C1013">
        <v>-16</v>
      </c>
      <c r="D1013" t="s">
        <v>67</v>
      </c>
      <c r="E1013">
        <v>45000000</v>
      </c>
    </row>
    <row r="1014" spans="1:5">
      <c r="A1014" t="s">
        <v>3</v>
      </c>
      <c r="B1014" t="s">
        <v>79</v>
      </c>
      <c r="C1014">
        <v>-17</v>
      </c>
      <c r="D1014" t="s">
        <v>67</v>
      </c>
      <c r="E1014">
        <v>44000000</v>
      </c>
    </row>
    <row r="1015" spans="1:5">
      <c r="A1015" t="s">
        <v>3</v>
      </c>
      <c r="B1015" t="s">
        <v>79</v>
      </c>
      <c r="C1015">
        <v>-18</v>
      </c>
      <c r="D1015" t="s">
        <v>67</v>
      </c>
      <c r="E1015">
        <v>43107000</v>
      </c>
    </row>
    <row r="1016" spans="1:5">
      <c r="A1016" t="s">
        <v>3</v>
      </c>
      <c r="B1016" t="s">
        <v>79</v>
      </c>
      <c r="C1016">
        <v>0</v>
      </c>
      <c r="D1016" t="s">
        <v>75</v>
      </c>
      <c r="E1016">
        <v>0.19220000000000001</v>
      </c>
    </row>
    <row r="1017" spans="1:5">
      <c r="A1017" t="s">
        <v>3</v>
      </c>
      <c r="B1017" t="s">
        <v>79</v>
      </c>
      <c r="C1017">
        <v>-1</v>
      </c>
      <c r="D1017" t="s">
        <v>75</v>
      </c>
      <c r="E1017">
        <v>0.1847</v>
      </c>
    </row>
    <row r="1018" spans="1:5">
      <c r="A1018" t="s">
        <v>3</v>
      </c>
      <c r="B1018" t="s">
        <v>79</v>
      </c>
      <c r="C1018">
        <v>-2</v>
      </c>
      <c r="D1018" t="s">
        <v>75</v>
      </c>
      <c r="E1018">
        <v>0.1729</v>
      </c>
    </row>
    <row r="1019" spans="1:5">
      <c r="A1019" t="s">
        <v>3</v>
      </c>
      <c r="B1019" t="s">
        <v>79</v>
      </c>
      <c r="C1019">
        <v>-3</v>
      </c>
      <c r="D1019" t="s">
        <v>75</v>
      </c>
      <c r="E1019">
        <v>0.18590000000000001</v>
      </c>
    </row>
    <row r="1020" spans="1:5">
      <c r="A1020" t="s">
        <v>3</v>
      </c>
      <c r="B1020" t="s">
        <v>79</v>
      </c>
      <c r="C1020">
        <v>-4</v>
      </c>
      <c r="D1020" t="s">
        <v>75</v>
      </c>
      <c r="E1020">
        <v>0.18340000000000001</v>
      </c>
    </row>
    <row r="1021" spans="1:5">
      <c r="A1021" t="s">
        <v>3</v>
      </c>
      <c r="B1021" t="s">
        <v>79</v>
      </c>
      <c r="C1021">
        <v>-5</v>
      </c>
      <c r="D1021" t="s">
        <v>75</v>
      </c>
      <c r="E1021">
        <v>0.1678</v>
      </c>
    </row>
    <row r="1022" spans="1:5">
      <c r="A1022" t="s">
        <v>3</v>
      </c>
      <c r="B1022" t="s">
        <v>79</v>
      </c>
      <c r="C1022">
        <v>-6</v>
      </c>
      <c r="D1022" t="s">
        <v>75</v>
      </c>
      <c r="E1022">
        <v>0.18590000000000001</v>
      </c>
    </row>
    <row r="1023" spans="1:5">
      <c r="A1023" t="s">
        <v>3</v>
      </c>
      <c r="B1023" t="s">
        <v>79</v>
      </c>
      <c r="C1023">
        <v>-7</v>
      </c>
      <c r="D1023" t="s">
        <v>75</v>
      </c>
      <c r="E1023">
        <v>0.17030000000000001</v>
      </c>
    </row>
    <row r="1024" spans="1:5">
      <c r="A1024" t="s">
        <v>3</v>
      </c>
      <c r="B1024" t="s">
        <v>79</v>
      </c>
      <c r="C1024">
        <v>-8</v>
      </c>
      <c r="D1024" t="s">
        <v>75</v>
      </c>
      <c r="E1024">
        <v>0.1837</v>
      </c>
    </row>
    <row r="1025" spans="1:5">
      <c r="A1025" t="s">
        <v>3</v>
      </c>
      <c r="B1025" t="s">
        <v>79</v>
      </c>
      <c r="C1025">
        <v>-9</v>
      </c>
      <c r="D1025" t="s">
        <v>75</v>
      </c>
      <c r="E1025">
        <v>0.1883</v>
      </c>
    </row>
    <row r="1026" spans="1:5">
      <c r="A1026" t="s">
        <v>3</v>
      </c>
      <c r="B1026" t="s">
        <v>79</v>
      </c>
      <c r="C1026">
        <v>-10</v>
      </c>
      <c r="D1026" t="s">
        <v>75</v>
      </c>
      <c r="E1026">
        <v>0.18260000000000001</v>
      </c>
    </row>
    <row r="1027" spans="1:5">
      <c r="A1027" t="s">
        <v>3</v>
      </c>
      <c r="B1027" t="s">
        <v>79</v>
      </c>
      <c r="C1027">
        <v>-11</v>
      </c>
      <c r="D1027" t="s">
        <v>75</v>
      </c>
      <c r="E1027">
        <v>0.17860000000000001</v>
      </c>
    </row>
    <row r="1028" spans="1:5">
      <c r="A1028" t="s">
        <v>3</v>
      </c>
      <c r="B1028" t="s">
        <v>79</v>
      </c>
      <c r="C1028">
        <v>-12</v>
      </c>
      <c r="D1028" t="s">
        <v>75</v>
      </c>
      <c r="E1028">
        <v>0.15640000000000001</v>
      </c>
    </row>
    <row r="1029" spans="1:5">
      <c r="A1029" t="s">
        <v>3</v>
      </c>
      <c r="B1029" t="s">
        <v>79</v>
      </c>
      <c r="C1029">
        <v>-13</v>
      </c>
      <c r="D1029" t="s">
        <v>75</v>
      </c>
      <c r="E1029">
        <v>0.15229999999999999</v>
      </c>
    </row>
    <row r="1030" spans="1:5">
      <c r="A1030" t="s">
        <v>3</v>
      </c>
      <c r="B1030" t="s">
        <v>79</v>
      </c>
      <c r="C1030">
        <v>-14</v>
      </c>
      <c r="D1030" t="s">
        <v>75</v>
      </c>
      <c r="E1030">
        <v>4.3400000000000001E-2</v>
      </c>
    </row>
    <row r="1031" spans="1:5">
      <c r="A1031" t="s">
        <v>3</v>
      </c>
      <c r="B1031" t="s">
        <v>79</v>
      </c>
      <c r="C1031">
        <v>-15</v>
      </c>
      <c r="D1031" t="s">
        <v>75</v>
      </c>
      <c r="E1031">
        <v>-2.8299999999999999E-2</v>
      </c>
    </row>
    <row r="1032" spans="1:5">
      <c r="A1032" t="s">
        <v>3</v>
      </c>
      <c r="B1032" t="s">
        <v>79</v>
      </c>
      <c r="C1032">
        <v>-16</v>
      </c>
      <c r="D1032" t="s">
        <v>75</v>
      </c>
      <c r="E1032">
        <v>-7.1999999999999998E-3</v>
      </c>
    </row>
    <row r="1033" spans="1:5">
      <c r="A1033" t="s">
        <v>3</v>
      </c>
      <c r="B1033" t="s">
        <v>79</v>
      </c>
      <c r="C1033">
        <v>-17</v>
      </c>
      <c r="D1033" t="s">
        <v>75</v>
      </c>
      <c r="E1033">
        <v>9.5299999999999996E-2</v>
      </c>
    </row>
    <row r="1034" spans="1:5">
      <c r="A1034" t="s">
        <v>3</v>
      </c>
      <c r="B1034" t="s">
        <v>79</v>
      </c>
      <c r="C1034">
        <v>-18</v>
      </c>
      <c r="D1034" t="s">
        <v>75</v>
      </c>
      <c r="E1034">
        <v>0.1361</v>
      </c>
    </row>
    <row r="1035" spans="1:5">
      <c r="A1035" t="s">
        <v>3</v>
      </c>
      <c r="B1035" t="s">
        <v>79</v>
      </c>
      <c r="C1035">
        <v>0</v>
      </c>
      <c r="D1035" t="s">
        <v>69</v>
      </c>
      <c r="E1035">
        <v>0</v>
      </c>
    </row>
    <row r="1036" spans="1:5">
      <c r="A1036" t="s">
        <v>3</v>
      </c>
      <c r="B1036" t="s">
        <v>79</v>
      </c>
      <c r="C1036">
        <v>-1</v>
      </c>
      <c r="D1036" t="s">
        <v>69</v>
      </c>
      <c r="E1036">
        <v>0</v>
      </c>
    </row>
    <row r="1037" spans="1:5">
      <c r="A1037" t="s">
        <v>3</v>
      </c>
      <c r="B1037" t="s">
        <v>79</v>
      </c>
      <c r="C1037">
        <v>-2</v>
      </c>
      <c r="D1037" t="s">
        <v>69</v>
      </c>
      <c r="E1037">
        <v>0</v>
      </c>
    </row>
    <row r="1038" spans="1:5">
      <c r="A1038" t="s">
        <v>3</v>
      </c>
      <c r="B1038" t="s">
        <v>79</v>
      </c>
      <c r="C1038">
        <v>-3</v>
      </c>
      <c r="D1038" t="s">
        <v>69</v>
      </c>
      <c r="E1038">
        <v>0</v>
      </c>
    </row>
    <row r="1039" spans="1:5">
      <c r="A1039" t="s">
        <v>3</v>
      </c>
      <c r="B1039" t="s">
        <v>79</v>
      </c>
      <c r="C1039">
        <v>-4</v>
      </c>
      <c r="D1039" t="s">
        <v>69</v>
      </c>
      <c r="E1039">
        <v>0</v>
      </c>
    </row>
    <row r="1040" spans="1:5">
      <c r="A1040" t="s">
        <v>3</v>
      </c>
      <c r="B1040" t="s">
        <v>79</v>
      </c>
      <c r="C1040">
        <v>-5</v>
      </c>
      <c r="D1040" t="s">
        <v>69</v>
      </c>
      <c r="E1040">
        <v>0</v>
      </c>
    </row>
    <row r="1041" spans="1:5">
      <c r="A1041" t="s">
        <v>3</v>
      </c>
      <c r="B1041" t="s">
        <v>79</v>
      </c>
      <c r="C1041">
        <v>-6</v>
      </c>
      <c r="D1041" t="s">
        <v>69</v>
      </c>
      <c r="E1041">
        <v>0</v>
      </c>
    </row>
    <row r="1042" spans="1:5">
      <c r="A1042" t="s">
        <v>3</v>
      </c>
      <c r="B1042" t="s">
        <v>79</v>
      </c>
      <c r="C1042">
        <v>-7</v>
      </c>
      <c r="D1042" t="s">
        <v>69</v>
      </c>
      <c r="E1042">
        <v>0</v>
      </c>
    </row>
    <row r="1043" spans="1:5">
      <c r="A1043" t="s">
        <v>3</v>
      </c>
      <c r="B1043" t="s">
        <v>79</v>
      </c>
      <c r="C1043">
        <v>-8</v>
      </c>
      <c r="D1043" t="s">
        <v>69</v>
      </c>
      <c r="E1043">
        <v>-90000000</v>
      </c>
    </row>
    <row r="1044" spans="1:5">
      <c r="A1044" t="s">
        <v>3</v>
      </c>
      <c r="B1044" t="s">
        <v>79</v>
      </c>
      <c r="C1044">
        <v>-9</v>
      </c>
      <c r="D1044" t="s">
        <v>69</v>
      </c>
      <c r="E1044">
        <v>-109000000</v>
      </c>
    </row>
    <row r="1045" spans="1:5">
      <c r="A1045" t="s">
        <v>3</v>
      </c>
      <c r="B1045" t="s">
        <v>79</v>
      </c>
      <c r="C1045">
        <v>-10</v>
      </c>
      <c r="D1045" t="s">
        <v>69</v>
      </c>
      <c r="E1045">
        <v>-119000000</v>
      </c>
    </row>
    <row r="1046" spans="1:5">
      <c r="A1046" t="s">
        <v>3</v>
      </c>
      <c r="B1046" t="s">
        <v>79</v>
      </c>
      <c r="C1046">
        <v>-11</v>
      </c>
      <c r="D1046" t="s">
        <v>69</v>
      </c>
      <c r="E1046">
        <v>0</v>
      </c>
    </row>
    <row r="1047" spans="1:5">
      <c r="A1047" t="s">
        <v>3</v>
      </c>
      <c r="B1047" t="s">
        <v>79</v>
      </c>
      <c r="C1047">
        <v>-12</v>
      </c>
      <c r="D1047" t="s">
        <v>69</v>
      </c>
      <c r="E1047">
        <v>0</v>
      </c>
    </row>
    <row r="1048" spans="1:5">
      <c r="A1048" t="s">
        <v>3</v>
      </c>
      <c r="B1048" t="s">
        <v>79</v>
      </c>
      <c r="C1048">
        <v>-13</v>
      </c>
      <c r="D1048" t="s">
        <v>69</v>
      </c>
      <c r="E1048">
        <v>0</v>
      </c>
    </row>
    <row r="1049" spans="1:5">
      <c r="A1049" t="s">
        <v>3</v>
      </c>
      <c r="B1049" t="s">
        <v>79</v>
      </c>
      <c r="C1049">
        <v>-14</v>
      </c>
      <c r="D1049" t="s">
        <v>69</v>
      </c>
      <c r="E1049">
        <v>0</v>
      </c>
    </row>
    <row r="1050" spans="1:5">
      <c r="A1050" t="s">
        <v>3</v>
      </c>
      <c r="B1050" t="s">
        <v>79</v>
      </c>
      <c r="C1050">
        <v>-15</v>
      </c>
      <c r="D1050" t="s">
        <v>69</v>
      </c>
      <c r="E1050">
        <v>0</v>
      </c>
    </row>
    <row r="1051" spans="1:5">
      <c r="A1051" t="s">
        <v>3</v>
      </c>
      <c r="B1051" t="s">
        <v>79</v>
      </c>
      <c r="C1051">
        <v>-16</v>
      </c>
      <c r="D1051" t="s">
        <v>69</v>
      </c>
      <c r="E1051">
        <v>0</v>
      </c>
    </row>
    <row r="1052" spans="1:5">
      <c r="A1052" t="s">
        <v>3</v>
      </c>
      <c r="B1052" t="s">
        <v>79</v>
      </c>
      <c r="C1052">
        <v>-17</v>
      </c>
      <c r="D1052" t="s">
        <v>69</v>
      </c>
      <c r="E1052">
        <v>0</v>
      </c>
    </row>
    <row r="1053" spans="1:5">
      <c r="A1053" t="s">
        <v>3</v>
      </c>
      <c r="B1053" t="s">
        <v>79</v>
      </c>
      <c r="C1053">
        <v>-18</v>
      </c>
      <c r="D1053" t="s">
        <v>69</v>
      </c>
      <c r="E1053">
        <v>0</v>
      </c>
    </row>
    <row r="1054" spans="1:5">
      <c r="A1054" t="s">
        <v>3</v>
      </c>
      <c r="B1054" t="s">
        <v>79</v>
      </c>
      <c r="C1054">
        <v>0</v>
      </c>
      <c r="D1054" t="s">
        <v>76</v>
      </c>
      <c r="E1054">
        <v>4.8500000000000001E-2</v>
      </c>
    </row>
    <row r="1055" spans="1:5">
      <c r="A1055" t="s">
        <v>3</v>
      </c>
      <c r="B1055" t="s">
        <v>79</v>
      </c>
      <c r="C1055">
        <v>-1</v>
      </c>
      <c r="D1055" t="s">
        <v>76</v>
      </c>
      <c r="E1055">
        <v>4.2799999999999998E-2</v>
      </c>
    </row>
    <row r="1056" spans="1:5">
      <c r="A1056" t="s">
        <v>3</v>
      </c>
      <c r="B1056" t="s">
        <v>79</v>
      </c>
      <c r="C1056">
        <v>-2</v>
      </c>
      <c r="D1056" t="s">
        <v>76</v>
      </c>
      <c r="E1056">
        <v>-3.0099999999999998E-2</v>
      </c>
    </row>
    <row r="1057" spans="1:5">
      <c r="A1057" t="s">
        <v>3</v>
      </c>
      <c r="B1057" t="s">
        <v>79</v>
      </c>
      <c r="C1057">
        <v>-3</v>
      </c>
      <c r="D1057" t="s">
        <v>76</v>
      </c>
      <c r="E1057">
        <v>5.5300000000000002E-2</v>
      </c>
    </row>
    <row r="1058" spans="1:5">
      <c r="A1058" t="s">
        <v>3</v>
      </c>
      <c r="B1058" t="s">
        <v>79</v>
      </c>
      <c r="C1058">
        <v>-4</v>
      </c>
      <c r="D1058" t="s">
        <v>76</v>
      </c>
      <c r="E1058">
        <v>6.5799999999999997E-2</v>
      </c>
    </row>
    <row r="1059" spans="1:5">
      <c r="A1059" t="s">
        <v>3</v>
      </c>
      <c r="B1059" t="s">
        <v>79</v>
      </c>
      <c r="C1059">
        <v>-5</v>
      </c>
      <c r="D1059" t="s">
        <v>76</v>
      </c>
      <c r="E1059">
        <v>7.9399999999999998E-2</v>
      </c>
    </row>
    <row r="1060" spans="1:5">
      <c r="A1060" t="s">
        <v>3</v>
      </c>
      <c r="B1060" t="s">
        <v>79</v>
      </c>
      <c r="C1060">
        <v>-6</v>
      </c>
      <c r="D1060" t="s">
        <v>76</v>
      </c>
      <c r="E1060">
        <v>0.1086</v>
      </c>
    </row>
    <row r="1061" spans="1:5">
      <c r="A1061" t="s">
        <v>3</v>
      </c>
      <c r="B1061" t="s">
        <v>79</v>
      </c>
      <c r="C1061">
        <v>-7</v>
      </c>
      <c r="D1061" t="s">
        <v>76</v>
      </c>
      <c r="E1061">
        <v>-8.6599999999999996E-2</v>
      </c>
    </row>
    <row r="1062" spans="1:5">
      <c r="A1062" t="s">
        <v>3</v>
      </c>
      <c r="B1062" t="s">
        <v>79</v>
      </c>
      <c r="C1062">
        <v>-8</v>
      </c>
      <c r="D1062" t="s">
        <v>76</v>
      </c>
      <c r="E1062">
        <v>0.13220000000000001</v>
      </c>
    </row>
    <row r="1063" spans="1:5">
      <c r="A1063" t="s">
        <v>3</v>
      </c>
      <c r="B1063" t="s">
        <v>79</v>
      </c>
      <c r="C1063">
        <v>-9</v>
      </c>
      <c r="D1063" t="s">
        <v>76</v>
      </c>
      <c r="E1063">
        <v>0.22600000000000001</v>
      </c>
    </row>
    <row r="1064" spans="1:5">
      <c r="A1064" t="s">
        <v>3</v>
      </c>
      <c r="B1064" t="s">
        <v>79</v>
      </c>
      <c r="C1064">
        <v>-10</v>
      </c>
      <c r="D1064" t="s">
        <v>76</v>
      </c>
      <c r="E1064">
        <v>0.14849999999999999</v>
      </c>
    </row>
    <row r="1065" spans="1:5">
      <c r="A1065" t="s">
        <v>3</v>
      </c>
      <c r="B1065" t="s">
        <v>79</v>
      </c>
      <c r="C1065">
        <v>-11</v>
      </c>
      <c r="D1065" t="s">
        <v>76</v>
      </c>
      <c r="E1065">
        <v>0.125</v>
      </c>
    </row>
    <row r="1066" spans="1:5">
      <c r="A1066" t="s">
        <v>3</v>
      </c>
      <c r="B1066" t="s">
        <v>79</v>
      </c>
      <c r="C1066">
        <v>-12</v>
      </c>
      <c r="D1066" t="s">
        <v>76</v>
      </c>
      <c r="E1066">
        <v>0.1678</v>
      </c>
    </row>
    <row r="1067" spans="1:5">
      <c r="A1067" t="s">
        <v>3</v>
      </c>
      <c r="B1067" t="s">
        <v>79</v>
      </c>
      <c r="C1067">
        <v>-13</v>
      </c>
      <c r="D1067" t="s">
        <v>76</v>
      </c>
      <c r="E1067">
        <v>-2E-3</v>
      </c>
    </row>
    <row r="1068" spans="1:5">
      <c r="A1068" t="s">
        <v>3</v>
      </c>
      <c r="B1068" t="s">
        <v>79</v>
      </c>
      <c r="C1068">
        <v>-14</v>
      </c>
      <c r="D1068" t="s">
        <v>76</v>
      </c>
      <c r="E1068">
        <v>-0.1515</v>
      </c>
    </row>
    <row r="1069" spans="1:5">
      <c r="A1069" t="s">
        <v>3</v>
      </c>
      <c r="B1069" t="s">
        <v>79</v>
      </c>
      <c r="C1069">
        <v>-15</v>
      </c>
      <c r="D1069" t="s">
        <v>76</v>
      </c>
      <c r="E1069">
        <v>0.17780000000000001</v>
      </c>
    </row>
    <row r="1070" spans="1:5">
      <c r="A1070" t="s">
        <v>3</v>
      </c>
      <c r="B1070" t="s">
        <v>79</v>
      </c>
      <c r="C1070">
        <v>-16</v>
      </c>
      <c r="D1070" t="s">
        <v>76</v>
      </c>
      <c r="E1070">
        <v>0.55730000000000002</v>
      </c>
    </row>
    <row r="1071" spans="1:5">
      <c r="A1071" t="s">
        <v>3</v>
      </c>
      <c r="B1071" t="s">
        <v>79</v>
      </c>
      <c r="C1071">
        <v>-17</v>
      </c>
      <c r="D1071" t="s">
        <v>76</v>
      </c>
      <c r="E1071">
        <v>0.43690000000000001</v>
      </c>
    </row>
    <row r="1072" spans="1:5">
      <c r="A1072" t="s">
        <v>3</v>
      </c>
      <c r="B1072" t="s">
        <v>79</v>
      </c>
      <c r="C1072">
        <v>0</v>
      </c>
      <c r="D1072" t="s">
        <v>58</v>
      </c>
      <c r="E1072">
        <v>0.15429999999999999</v>
      </c>
    </row>
    <row r="1073" spans="1:5">
      <c r="A1073" t="s">
        <v>3</v>
      </c>
      <c r="B1073" t="s">
        <v>79</v>
      </c>
      <c r="C1073">
        <v>-1</v>
      </c>
      <c r="D1073" t="s">
        <v>58</v>
      </c>
      <c r="E1073">
        <v>0.15939999999999999</v>
      </c>
    </row>
    <row r="1074" spans="1:5">
      <c r="A1074" t="s">
        <v>3</v>
      </c>
      <c r="B1074" t="s">
        <v>79</v>
      </c>
      <c r="C1074">
        <v>-2</v>
      </c>
      <c r="D1074" t="s">
        <v>58</v>
      </c>
      <c r="E1074">
        <v>0.1434</v>
      </c>
    </row>
    <row r="1075" spans="1:5">
      <c r="A1075" t="s">
        <v>3</v>
      </c>
      <c r="B1075" t="s">
        <v>79</v>
      </c>
      <c r="C1075">
        <v>-3</v>
      </c>
      <c r="D1075" t="s">
        <v>58</v>
      </c>
      <c r="E1075">
        <v>0.1663</v>
      </c>
    </row>
    <row r="1076" spans="1:5">
      <c r="A1076" t="s">
        <v>3</v>
      </c>
      <c r="B1076" t="s">
        <v>79</v>
      </c>
      <c r="C1076">
        <v>-4</v>
      </c>
      <c r="D1076" t="s">
        <v>58</v>
      </c>
      <c r="E1076">
        <v>0.17660000000000001</v>
      </c>
    </row>
    <row r="1077" spans="1:5">
      <c r="A1077" t="s">
        <v>3</v>
      </c>
      <c r="B1077" t="s">
        <v>79</v>
      </c>
      <c r="C1077">
        <v>-5</v>
      </c>
      <c r="D1077" t="s">
        <v>58</v>
      </c>
      <c r="E1077">
        <v>0.1535</v>
      </c>
    </row>
    <row r="1078" spans="1:5">
      <c r="A1078" t="s">
        <v>3</v>
      </c>
      <c r="B1078" t="s">
        <v>79</v>
      </c>
      <c r="C1078">
        <v>-6</v>
      </c>
      <c r="D1078" t="s">
        <v>58</v>
      </c>
      <c r="E1078">
        <v>0.16930000000000001</v>
      </c>
    </row>
    <row r="1079" spans="1:5">
      <c r="A1079" t="s">
        <v>3</v>
      </c>
      <c r="B1079" t="s">
        <v>79</v>
      </c>
      <c r="C1079">
        <v>-7</v>
      </c>
      <c r="D1079" t="s">
        <v>58</v>
      </c>
      <c r="E1079">
        <v>0.15129999999999999</v>
      </c>
    </row>
    <row r="1080" spans="1:5">
      <c r="A1080" t="s">
        <v>3</v>
      </c>
      <c r="B1080" t="s">
        <v>79</v>
      </c>
      <c r="C1080">
        <v>-8</v>
      </c>
      <c r="D1080" t="s">
        <v>58</v>
      </c>
      <c r="E1080">
        <v>0.1807</v>
      </c>
    </row>
    <row r="1081" spans="1:5">
      <c r="A1081" t="s">
        <v>3</v>
      </c>
      <c r="B1081" t="s">
        <v>79</v>
      </c>
      <c r="C1081">
        <v>-9</v>
      </c>
      <c r="D1081" t="s">
        <v>58</v>
      </c>
      <c r="E1081">
        <v>0.1719</v>
      </c>
    </row>
    <row r="1082" spans="1:5">
      <c r="A1082" t="s">
        <v>3</v>
      </c>
      <c r="B1082" t="s">
        <v>79</v>
      </c>
      <c r="C1082">
        <v>-10</v>
      </c>
      <c r="D1082" t="s">
        <v>58</v>
      </c>
      <c r="E1082">
        <v>0.15329999999999999</v>
      </c>
    </row>
    <row r="1083" spans="1:5">
      <c r="A1083" t="s">
        <v>3</v>
      </c>
      <c r="B1083" t="s">
        <v>79</v>
      </c>
      <c r="C1083">
        <v>-11</v>
      </c>
      <c r="D1083" t="s">
        <v>58</v>
      </c>
      <c r="E1083">
        <v>0.14369999999999999</v>
      </c>
    </row>
    <row r="1084" spans="1:5">
      <c r="A1084" t="s">
        <v>3</v>
      </c>
      <c r="B1084" t="s">
        <v>79</v>
      </c>
      <c r="C1084">
        <v>-12</v>
      </c>
      <c r="D1084" t="s">
        <v>58</v>
      </c>
      <c r="E1084">
        <v>0.114</v>
      </c>
    </row>
    <row r="1085" spans="1:5">
      <c r="A1085" t="s">
        <v>3</v>
      </c>
      <c r="B1085" t="s">
        <v>79</v>
      </c>
      <c r="C1085">
        <v>-13</v>
      </c>
      <c r="D1085" t="s">
        <v>58</v>
      </c>
      <c r="E1085">
        <v>9.5799999999999996E-2</v>
      </c>
    </row>
    <row r="1086" spans="1:5">
      <c r="A1086" t="s">
        <v>3</v>
      </c>
      <c r="B1086" t="s">
        <v>79</v>
      </c>
      <c r="C1086">
        <v>-14</v>
      </c>
      <c r="D1086" t="s">
        <v>58</v>
      </c>
      <c r="E1086">
        <v>2.6100000000000002E-2</v>
      </c>
    </row>
    <row r="1087" spans="1:5">
      <c r="A1087" t="s">
        <v>3</v>
      </c>
      <c r="B1087" t="s">
        <v>79</v>
      </c>
      <c r="C1087">
        <v>-15</v>
      </c>
      <c r="D1087" t="s">
        <v>58</v>
      </c>
      <c r="E1087">
        <v>-2.1100000000000001E-2</v>
      </c>
    </row>
    <row r="1088" spans="1:5">
      <c r="A1088" t="s">
        <v>3</v>
      </c>
      <c r="B1088" t="s">
        <v>79</v>
      </c>
      <c r="C1088">
        <v>-16</v>
      </c>
      <c r="D1088" t="s">
        <v>58</v>
      </c>
      <c r="E1088">
        <v>-8.2000000000000007E-3</v>
      </c>
    </row>
    <row r="1089" spans="1:5">
      <c r="A1089" t="s">
        <v>3</v>
      </c>
      <c r="B1089" t="s">
        <v>79</v>
      </c>
      <c r="C1089">
        <v>-17</v>
      </c>
      <c r="D1089" t="s">
        <v>58</v>
      </c>
      <c r="E1089">
        <v>0.2596</v>
      </c>
    </row>
    <row r="1090" spans="1:5">
      <c r="A1090" t="s">
        <v>3</v>
      </c>
      <c r="B1090" t="s">
        <v>79</v>
      </c>
      <c r="C1090">
        <v>-18</v>
      </c>
      <c r="D1090" t="s">
        <v>58</v>
      </c>
      <c r="E1090">
        <v>0.2581</v>
      </c>
    </row>
    <row r="1091" spans="1:5">
      <c r="A1091" t="s">
        <v>3</v>
      </c>
      <c r="B1091" t="s">
        <v>79</v>
      </c>
      <c r="C1091">
        <v>0</v>
      </c>
      <c r="D1091" t="s">
        <v>70</v>
      </c>
      <c r="E1091">
        <v>5076079317</v>
      </c>
    </row>
    <row r="1092" spans="1:5">
      <c r="A1092" t="s">
        <v>3</v>
      </c>
      <c r="B1092" t="s">
        <v>79</v>
      </c>
      <c r="C1092">
        <v>-1</v>
      </c>
      <c r="D1092" t="s">
        <v>70</v>
      </c>
      <c r="E1092">
        <v>5085000000</v>
      </c>
    </row>
    <row r="1093" spans="1:5">
      <c r="A1093" t="s">
        <v>3</v>
      </c>
      <c r="B1093" t="s">
        <v>79</v>
      </c>
      <c r="C1093">
        <v>-2</v>
      </c>
      <c r="D1093" t="s">
        <v>70</v>
      </c>
      <c r="E1093">
        <v>5107000000</v>
      </c>
    </row>
    <row r="1094" spans="1:5">
      <c r="A1094" t="s">
        <v>3</v>
      </c>
      <c r="B1094" t="s">
        <v>79</v>
      </c>
      <c r="C1094">
        <v>-3</v>
      </c>
      <c r="D1094" t="s">
        <v>70</v>
      </c>
      <c r="E1094">
        <v>5389000000</v>
      </c>
    </row>
    <row r="1095" spans="1:5">
      <c r="A1095" t="s">
        <v>3</v>
      </c>
      <c r="B1095" t="s">
        <v>79</v>
      </c>
      <c r="C1095">
        <v>-4</v>
      </c>
      <c r="D1095" t="s">
        <v>70</v>
      </c>
      <c r="E1095">
        <v>5298000000</v>
      </c>
    </row>
    <row r="1096" spans="1:5">
      <c r="A1096" t="s">
        <v>3</v>
      </c>
      <c r="B1096" t="s">
        <v>79</v>
      </c>
      <c r="C1096">
        <v>-5</v>
      </c>
      <c r="D1096" t="s">
        <v>70</v>
      </c>
      <c r="E1096">
        <v>5435000000</v>
      </c>
    </row>
    <row r="1097" spans="1:5">
      <c r="A1097" t="s">
        <v>3</v>
      </c>
      <c r="B1097" t="s">
        <v>79</v>
      </c>
      <c r="C1097">
        <v>-6</v>
      </c>
      <c r="D1097" t="s">
        <v>70</v>
      </c>
      <c r="E1097">
        <v>5655000000</v>
      </c>
    </row>
    <row r="1098" spans="1:5">
      <c r="A1098" t="s">
        <v>3</v>
      </c>
      <c r="B1098" t="s">
        <v>79</v>
      </c>
      <c r="C1098">
        <v>-7</v>
      </c>
      <c r="D1098" t="s">
        <v>70</v>
      </c>
      <c r="E1098">
        <v>5785000000</v>
      </c>
    </row>
    <row r="1099" spans="1:5">
      <c r="A1099" t="s">
        <v>3</v>
      </c>
      <c r="B1099" t="s">
        <v>79</v>
      </c>
      <c r="C1099">
        <v>-8</v>
      </c>
      <c r="D1099" t="s">
        <v>70</v>
      </c>
      <c r="E1099">
        <v>5893000000</v>
      </c>
    </row>
    <row r="1100" spans="1:5">
      <c r="A1100" t="s">
        <v>3</v>
      </c>
      <c r="B1100" t="s">
        <v>79</v>
      </c>
      <c r="C1100">
        <v>-9</v>
      </c>
      <c r="D1100" t="s">
        <v>70</v>
      </c>
      <c r="E1100">
        <v>6100000000</v>
      </c>
    </row>
    <row r="1101" spans="1:5">
      <c r="A1101" t="s">
        <v>3</v>
      </c>
      <c r="B1101" t="s">
        <v>79</v>
      </c>
      <c r="C1101">
        <v>-10</v>
      </c>
      <c r="D1101" t="s">
        <v>70</v>
      </c>
      <c r="E1101">
        <v>6158000000</v>
      </c>
    </row>
    <row r="1102" spans="1:5">
      <c r="A1102" t="s">
        <v>3</v>
      </c>
      <c r="B1102" t="s">
        <v>79</v>
      </c>
      <c r="C1102">
        <v>-11</v>
      </c>
      <c r="D1102" t="s">
        <v>70</v>
      </c>
      <c r="E1102">
        <v>6487000000</v>
      </c>
    </row>
    <row r="1103" spans="1:5">
      <c r="A1103" t="s">
        <v>3</v>
      </c>
      <c r="B1103" t="s">
        <v>79</v>
      </c>
      <c r="C1103">
        <v>-12</v>
      </c>
      <c r="D1103" t="s">
        <v>70</v>
      </c>
      <c r="E1103">
        <v>6840000000</v>
      </c>
    </row>
    <row r="1104" spans="1:5">
      <c r="A1104" t="s">
        <v>3</v>
      </c>
      <c r="B1104" t="s">
        <v>79</v>
      </c>
      <c r="C1104">
        <v>-13</v>
      </c>
      <c r="D1104" t="s">
        <v>70</v>
      </c>
      <c r="E1104">
        <v>7124000000</v>
      </c>
    </row>
    <row r="1105" spans="1:5">
      <c r="A1105" t="s">
        <v>3</v>
      </c>
      <c r="B1105" t="s">
        <v>79</v>
      </c>
      <c r="C1105">
        <v>-14</v>
      </c>
      <c r="D1105" t="s">
        <v>70</v>
      </c>
      <c r="E1105">
        <v>7301000000</v>
      </c>
    </row>
    <row r="1106" spans="1:5">
      <c r="A1106" t="s">
        <v>3</v>
      </c>
      <c r="B1106" t="s">
        <v>79</v>
      </c>
      <c r="C1106">
        <v>-15</v>
      </c>
      <c r="D1106" t="s">
        <v>70</v>
      </c>
      <c r="E1106">
        <v>7196000000</v>
      </c>
    </row>
    <row r="1107" spans="1:5">
      <c r="A1107" t="s">
        <v>3</v>
      </c>
      <c r="B1107" t="s">
        <v>79</v>
      </c>
      <c r="C1107">
        <v>-16</v>
      </c>
      <c r="D1107" t="s">
        <v>70</v>
      </c>
      <c r="E1107">
        <v>6917000000</v>
      </c>
    </row>
    <row r="1108" spans="1:5">
      <c r="A1108" t="s">
        <v>3</v>
      </c>
      <c r="B1108" t="s">
        <v>79</v>
      </c>
      <c r="C1108">
        <v>-17</v>
      </c>
      <c r="D1108" t="s">
        <v>70</v>
      </c>
      <c r="E1108">
        <v>6426000000</v>
      </c>
    </row>
    <row r="1109" spans="1:5">
      <c r="A1109" t="s">
        <v>3</v>
      </c>
      <c r="B1109" t="s">
        <v>79</v>
      </c>
      <c r="C1109">
        <v>-18</v>
      </c>
      <c r="D1109" t="s">
        <v>70</v>
      </c>
      <c r="E1109">
        <v>6135475980</v>
      </c>
    </row>
    <row r="1110" spans="1:5">
      <c r="A1110" t="s">
        <v>3</v>
      </c>
      <c r="B1110" t="s">
        <v>79</v>
      </c>
      <c r="C1110">
        <v>0</v>
      </c>
      <c r="D1110" t="s">
        <v>66</v>
      </c>
      <c r="E1110">
        <v>0</v>
      </c>
    </row>
    <row r="1111" spans="1:5">
      <c r="A1111" t="s">
        <v>3</v>
      </c>
      <c r="B1111" t="s">
        <v>79</v>
      </c>
      <c r="C1111">
        <v>-1</v>
      </c>
      <c r="D1111" t="s">
        <v>66</v>
      </c>
      <c r="E1111">
        <v>0</v>
      </c>
    </row>
    <row r="1112" spans="1:5">
      <c r="A1112" t="s">
        <v>3</v>
      </c>
      <c r="B1112" t="s">
        <v>79</v>
      </c>
      <c r="C1112">
        <v>-2</v>
      </c>
      <c r="D1112" t="s">
        <v>66</v>
      </c>
      <c r="E1112">
        <v>0</v>
      </c>
    </row>
    <row r="1113" spans="1:5">
      <c r="A1113" t="s">
        <v>3</v>
      </c>
      <c r="B1113" t="s">
        <v>79</v>
      </c>
      <c r="C1113">
        <v>-3</v>
      </c>
      <c r="D1113" t="s">
        <v>66</v>
      </c>
      <c r="E1113">
        <v>0</v>
      </c>
    </row>
    <row r="1114" spans="1:5">
      <c r="A1114" t="s">
        <v>3</v>
      </c>
      <c r="B1114" t="s">
        <v>79</v>
      </c>
      <c r="C1114">
        <v>-4</v>
      </c>
      <c r="D1114" t="s">
        <v>66</v>
      </c>
      <c r="E1114">
        <v>0</v>
      </c>
    </row>
    <row r="1115" spans="1:5">
      <c r="A1115" t="s">
        <v>3</v>
      </c>
      <c r="B1115" t="s">
        <v>79</v>
      </c>
      <c r="C1115">
        <v>-5</v>
      </c>
      <c r="D1115" t="s">
        <v>66</v>
      </c>
      <c r="E1115">
        <v>0</v>
      </c>
    </row>
    <row r="1116" spans="1:5">
      <c r="A1116" t="s">
        <v>3</v>
      </c>
      <c r="B1116" t="s">
        <v>79</v>
      </c>
      <c r="C1116">
        <v>-6</v>
      </c>
      <c r="D1116" t="s">
        <v>66</v>
      </c>
      <c r="E1116">
        <v>0</v>
      </c>
    </row>
    <row r="1117" spans="1:5">
      <c r="A1117" t="s">
        <v>3</v>
      </c>
      <c r="B1117" t="s">
        <v>79</v>
      </c>
      <c r="C1117">
        <v>-7</v>
      </c>
      <c r="D1117" t="s">
        <v>66</v>
      </c>
      <c r="E1117">
        <v>0</v>
      </c>
    </row>
    <row r="1118" spans="1:5">
      <c r="A1118" t="s">
        <v>3</v>
      </c>
      <c r="B1118" t="s">
        <v>79</v>
      </c>
      <c r="C1118">
        <v>-8</v>
      </c>
      <c r="D1118" t="s">
        <v>66</v>
      </c>
      <c r="E1118">
        <v>0</v>
      </c>
    </row>
    <row r="1119" spans="1:5">
      <c r="A1119" t="s">
        <v>3</v>
      </c>
      <c r="B1119" t="s">
        <v>79</v>
      </c>
      <c r="C1119">
        <v>-9</v>
      </c>
      <c r="D1119" t="s">
        <v>66</v>
      </c>
      <c r="E1119">
        <v>0</v>
      </c>
    </row>
    <row r="1120" spans="1:5">
      <c r="A1120" t="s">
        <v>3</v>
      </c>
      <c r="B1120" t="s">
        <v>79</v>
      </c>
      <c r="C1120">
        <v>-10</v>
      </c>
      <c r="D1120" t="s">
        <v>66</v>
      </c>
      <c r="E1120">
        <v>0</v>
      </c>
    </row>
    <row r="1121" spans="1:5">
      <c r="A1121" t="s">
        <v>3</v>
      </c>
      <c r="B1121" t="s">
        <v>79</v>
      </c>
      <c r="C1121">
        <v>-11</v>
      </c>
      <c r="D1121" t="s">
        <v>66</v>
      </c>
      <c r="E1121">
        <v>0</v>
      </c>
    </row>
    <row r="1122" spans="1:5">
      <c r="A1122" t="s">
        <v>3</v>
      </c>
      <c r="B1122" t="s">
        <v>79</v>
      </c>
      <c r="C1122">
        <v>-12</v>
      </c>
      <c r="D1122" t="s">
        <v>66</v>
      </c>
      <c r="E1122">
        <v>0</v>
      </c>
    </row>
    <row r="1123" spans="1:5">
      <c r="A1123" t="s">
        <v>3</v>
      </c>
      <c r="B1123" t="s">
        <v>79</v>
      </c>
      <c r="C1123">
        <v>-13</v>
      </c>
      <c r="D1123" t="s">
        <v>66</v>
      </c>
      <c r="E1123">
        <v>0</v>
      </c>
    </row>
    <row r="1124" spans="1:5">
      <c r="A1124" t="s">
        <v>3</v>
      </c>
      <c r="B1124" t="s">
        <v>79</v>
      </c>
      <c r="C1124">
        <v>-14</v>
      </c>
      <c r="D1124" t="s">
        <v>66</v>
      </c>
      <c r="E1124">
        <v>0</v>
      </c>
    </row>
    <row r="1125" spans="1:5">
      <c r="A1125" t="s">
        <v>3</v>
      </c>
      <c r="B1125" t="s">
        <v>79</v>
      </c>
      <c r="C1125">
        <v>-15</v>
      </c>
      <c r="D1125" t="s">
        <v>66</v>
      </c>
      <c r="E1125">
        <v>0</v>
      </c>
    </row>
    <row r="1126" spans="1:5">
      <c r="A1126" t="s">
        <v>3</v>
      </c>
      <c r="B1126" t="s">
        <v>79</v>
      </c>
      <c r="C1126">
        <v>-16</v>
      </c>
      <c r="D1126" t="s">
        <v>66</v>
      </c>
      <c r="E1126">
        <v>0</v>
      </c>
    </row>
    <row r="1127" spans="1:5">
      <c r="A1127" t="s">
        <v>3</v>
      </c>
      <c r="B1127" t="s">
        <v>79</v>
      </c>
      <c r="C1127">
        <v>-17</v>
      </c>
      <c r="D1127" t="s">
        <v>66</v>
      </c>
      <c r="E1127">
        <v>0</v>
      </c>
    </row>
    <row r="1128" spans="1:5">
      <c r="A1128" t="s">
        <v>3</v>
      </c>
      <c r="B1128" t="s">
        <v>79</v>
      </c>
      <c r="C1128">
        <v>-18</v>
      </c>
      <c r="D1128" t="s">
        <v>66</v>
      </c>
      <c r="E1128">
        <v>0</v>
      </c>
    </row>
    <row r="1129" spans="1:5">
      <c r="A1129" t="s">
        <v>3</v>
      </c>
      <c r="B1129" t="s">
        <v>79</v>
      </c>
      <c r="C1129">
        <v>0</v>
      </c>
      <c r="D1129" t="s">
        <v>71</v>
      </c>
      <c r="E1129">
        <v>22.83</v>
      </c>
    </row>
    <row r="1130" spans="1:5">
      <c r="A1130" t="s">
        <v>3</v>
      </c>
      <c r="B1130" t="s">
        <v>79</v>
      </c>
      <c r="C1130">
        <v>-1</v>
      </c>
      <c r="D1130" t="s">
        <v>71</v>
      </c>
      <c r="E1130">
        <v>28.4</v>
      </c>
    </row>
    <row r="1131" spans="1:5">
      <c r="A1131" t="s">
        <v>3</v>
      </c>
      <c r="B1131" t="s">
        <v>79</v>
      </c>
      <c r="C1131">
        <v>-2</v>
      </c>
      <c r="D1131" t="s">
        <v>71</v>
      </c>
      <c r="E1131">
        <v>25.97</v>
      </c>
    </row>
    <row r="1132" spans="1:5">
      <c r="A1132" t="s">
        <v>3</v>
      </c>
      <c r="B1132" t="s">
        <v>79</v>
      </c>
      <c r="C1132">
        <v>-3</v>
      </c>
      <c r="D1132" t="s">
        <v>71</v>
      </c>
      <c r="E1132">
        <v>25.5</v>
      </c>
    </row>
    <row r="1133" spans="1:5">
      <c r="A1133" t="s">
        <v>3</v>
      </c>
      <c r="B1133" t="s">
        <v>79</v>
      </c>
      <c r="C1133">
        <v>-4</v>
      </c>
      <c r="D1133" t="s">
        <v>71</v>
      </c>
      <c r="E1133">
        <v>15.69</v>
      </c>
    </row>
    <row r="1134" spans="1:5">
      <c r="A1134" t="s">
        <v>3</v>
      </c>
      <c r="B1134" t="s">
        <v>79</v>
      </c>
      <c r="C1134">
        <v>-5</v>
      </c>
      <c r="D1134" t="s">
        <v>71</v>
      </c>
      <c r="E1134">
        <v>15.97</v>
      </c>
    </row>
    <row r="1135" spans="1:5">
      <c r="A1135" t="s">
        <v>3</v>
      </c>
      <c r="B1135" t="s">
        <v>79</v>
      </c>
      <c r="C1135">
        <v>-6</v>
      </c>
      <c r="D1135" t="s">
        <v>71</v>
      </c>
      <c r="E1135">
        <v>23.07</v>
      </c>
    </row>
    <row r="1136" spans="1:5">
      <c r="A1136" t="s">
        <v>3</v>
      </c>
      <c r="B1136" t="s">
        <v>79</v>
      </c>
      <c r="C1136">
        <v>-7</v>
      </c>
      <c r="D1136" t="s">
        <v>71</v>
      </c>
      <c r="E1136">
        <v>21.88</v>
      </c>
    </row>
    <row r="1137" spans="1:5">
      <c r="A1137" t="s">
        <v>3</v>
      </c>
      <c r="B1137" t="s">
        <v>79</v>
      </c>
      <c r="C1137">
        <v>-8</v>
      </c>
      <c r="D1137" t="s">
        <v>71</v>
      </c>
      <c r="E1137">
        <v>22.43</v>
      </c>
    </row>
    <row r="1138" spans="1:5">
      <c r="A1138" t="s">
        <v>3</v>
      </c>
      <c r="B1138" t="s">
        <v>79</v>
      </c>
      <c r="C1138">
        <v>-9</v>
      </c>
      <c r="D1138" t="s">
        <v>71</v>
      </c>
      <c r="E1138">
        <v>28.97</v>
      </c>
    </row>
    <row r="1139" spans="1:5">
      <c r="A1139" t="s">
        <v>3</v>
      </c>
      <c r="B1139" t="s">
        <v>79</v>
      </c>
      <c r="C1139">
        <v>-10</v>
      </c>
      <c r="D1139" t="s">
        <v>71</v>
      </c>
      <c r="E1139">
        <v>18.079999999999998</v>
      </c>
    </row>
    <row r="1140" spans="1:5">
      <c r="A1140" t="s">
        <v>3</v>
      </c>
      <c r="B1140" t="s">
        <v>79</v>
      </c>
      <c r="C1140">
        <v>-11</v>
      </c>
      <c r="D1140" t="s">
        <v>71</v>
      </c>
      <c r="E1140">
        <v>19.149999999999999</v>
      </c>
    </row>
    <row r="1141" spans="1:5">
      <c r="A1141" t="s">
        <v>3</v>
      </c>
      <c r="B1141" t="s">
        <v>79</v>
      </c>
      <c r="C1141">
        <v>-12</v>
      </c>
      <c r="D1141" t="s">
        <v>71</v>
      </c>
      <c r="E1141">
        <v>20.92</v>
      </c>
    </row>
    <row r="1142" spans="1:5">
      <c r="A1142" t="s">
        <v>3</v>
      </c>
      <c r="B1142" t="s">
        <v>79</v>
      </c>
      <c r="C1142">
        <v>-13</v>
      </c>
      <c r="D1142" t="s">
        <v>71</v>
      </c>
      <c r="E1142">
        <v>19.079999999999998</v>
      </c>
    </row>
    <row r="1143" spans="1:5">
      <c r="A1143" t="s">
        <v>3</v>
      </c>
      <c r="B1143" t="s">
        <v>79</v>
      </c>
      <c r="C1143">
        <v>-14</v>
      </c>
      <c r="D1143" t="s">
        <v>71</v>
      </c>
      <c r="E1143">
        <v>11.82</v>
      </c>
    </row>
    <row r="1144" spans="1:5">
      <c r="A1144" t="s">
        <v>3</v>
      </c>
      <c r="B1144" t="s">
        <v>79</v>
      </c>
      <c r="C1144">
        <v>-15</v>
      </c>
      <c r="D1144" t="s">
        <v>71</v>
      </c>
      <c r="E1144">
        <v>19.059999999999999</v>
      </c>
    </row>
    <row r="1145" spans="1:5">
      <c r="A1145" t="s">
        <v>3</v>
      </c>
      <c r="B1145" t="s">
        <v>79</v>
      </c>
      <c r="C1145">
        <v>-16</v>
      </c>
      <c r="D1145" t="s">
        <v>71</v>
      </c>
      <c r="E1145">
        <v>62.81</v>
      </c>
    </row>
    <row r="1146" spans="1:5">
      <c r="A1146" t="s">
        <v>3</v>
      </c>
      <c r="B1146" t="s">
        <v>79</v>
      </c>
      <c r="C1146">
        <v>-17</v>
      </c>
      <c r="D1146" t="s">
        <v>71</v>
      </c>
      <c r="E1146">
        <v>31.065000000000001</v>
      </c>
    </row>
    <row r="1147" spans="1:5">
      <c r="A1147" t="s">
        <v>3</v>
      </c>
      <c r="B1147" t="s">
        <v>79</v>
      </c>
      <c r="C1147">
        <v>-18</v>
      </c>
      <c r="D1147" t="s">
        <v>71</v>
      </c>
      <c r="E1147">
        <v>16.291699999999999</v>
      </c>
    </row>
    <row r="1148" spans="1:5">
      <c r="A1148" t="s">
        <v>3</v>
      </c>
      <c r="B1148" t="s">
        <v>79</v>
      </c>
      <c r="C1148">
        <v>0</v>
      </c>
      <c r="D1148" t="s">
        <v>68</v>
      </c>
      <c r="E1148">
        <v>89846053.572500005</v>
      </c>
    </row>
    <row r="1149" spans="1:5">
      <c r="A1149" t="s">
        <v>3</v>
      </c>
      <c r="B1149" t="s">
        <v>79</v>
      </c>
      <c r="C1149">
        <v>-1</v>
      </c>
      <c r="D1149" t="s">
        <v>68</v>
      </c>
      <c r="E1149">
        <v>256069127.3865</v>
      </c>
    </row>
    <row r="1150" spans="1:5">
      <c r="A1150" t="s">
        <v>3</v>
      </c>
      <c r="B1150" t="s">
        <v>79</v>
      </c>
      <c r="C1150">
        <v>-2</v>
      </c>
      <c r="D1150" t="s">
        <v>68</v>
      </c>
      <c r="E1150">
        <v>527917832.1717</v>
      </c>
    </row>
    <row r="1151" spans="1:5">
      <c r="A1151" t="s">
        <v>3</v>
      </c>
      <c r="B1151" t="s">
        <v>79</v>
      </c>
      <c r="C1151">
        <v>-3</v>
      </c>
      <c r="D1151" t="s">
        <v>68</v>
      </c>
      <c r="E1151">
        <v>1126707652.0044999</v>
      </c>
    </row>
    <row r="1152" spans="1:5">
      <c r="A1152" t="s">
        <v>3</v>
      </c>
      <c r="B1152" t="s">
        <v>79</v>
      </c>
      <c r="C1152">
        <v>-4</v>
      </c>
      <c r="D1152" t="s">
        <v>68</v>
      </c>
      <c r="E1152">
        <v>368854853.8721</v>
      </c>
    </row>
    <row r="1153" spans="1:5">
      <c r="A1153" t="s">
        <v>3</v>
      </c>
      <c r="B1153" t="s">
        <v>79</v>
      </c>
      <c r="C1153">
        <v>-5</v>
      </c>
      <c r="D1153" t="s">
        <v>68</v>
      </c>
      <c r="E1153">
        <v>814999881.19500005</v>
      </c>
    </row>
    <row r="1154" spans="1:5">
      <c r="A1154" t="s">
        <v>3</v>
      </c>
      <c r="B1154" t="s">
        <v>79</v>
      </c>
      <c r="C1154">
        <v>-6</v>
      </c>
      <c r="D1154" t="s">
        <v>68</v>
      </c>
      <c r="E1154">
        <v>4301025727.0244999</v>
      </c>
    </row>
    <row r="1155" spans="1:5">
      <c r="A1155" t="s">
        <v>3</v>
      </c>
      <c r="B1155" t="s">
        <v>79</v>
      </c>
      <c r="C1155">
        <v>-7</v>
      </c>
      <c r="D1155" t="s">
        <v>68</v>
      </c>
      <c r="E1155">
        <v>5723441627.8022003</v>
      </c>
    </row>
    <row r="1156" spans="1:5">
      <c r="A1156" t="s">
        <v>3</v>
      </c>
      <c r="B1156" t="s">
        <v>79</v>
      </c>
      <c r="C1156">
        <v>-8</v>
      </c>
      <c r="D1156" t="s">
        <v>68</v>
      </c>
      <c r="E1156">
        <v>6575689507.4689999</v>
      </c>
    </row>
    <row r="1157" spans="1:5">
      <c r="A1157" t="s">
        <v>3</v>
      </c>
      <c r="B1157" t="s">
        <v>79</v>
      </c>
      <c r="C1157">
        <v>-9</v>
      </c>
      <c r="D1157" t="s">
        <v>68</v>
      </c>
      <c r="E1157">
        <v>11052739317.8109</v>
      </c>
    </row>
    <row r="1158" spans="1:5">
      <c r="A1158" t="s">
        <v>3</v>
      </c>
      <c r="B1158" t="s">
        <v>79</v>
      </c>
      <c r="C1158">
        <v>-10</v>
      </c>
      <c r="D1158" t="s">
        <v>68</v>
      </c>
      <c r="E1158">
        <v>4881047185.9797001</v>
      </c>
    </row>
    <row r="1159" spans="1:5">
      <c r="A1159" t="s">
        <v>3</v>
      </c>
      <c r="B1159" t="s">
        <v>79</v>
      </c>
      <c r="C1159">
        <v>-11</v>
      </c>
      <c r="D1159" t="s">
        <v>68</v>
      </c>
      <c r="E1159">
        <v>7404439993.052</v>
      </c>
    </row>
    <row r="1160" spans="1:5">
      <c r="A1160" t="s">
        <v>3</v>
      </c>
      <c r="B1160" t="s">
        <v>79</v>
      </c>
      <c r="C1160">
        <v>-12</v>
      </c>
      <c r="D1160" t="s">
        <v>68</v>
      </c>
      <c r="E1160">
        <v>8595957122.7199001</v>
      </c>
    </row>
    <row r="1161" spans="1:5">
      <c r="A1161" t="s">
        <v>3</v>
      </c>
      <c r="B1161" t="s">
        <v>79</v>
      </c>
      <c r="C1161">
        <v>-13</v>
      </c>
      <c r="D1161" t="s">
        <v>68</v>
      </c>
      <c r="E1161">
        <v>8371371056.3001003</v>
      </c>
    </row>
    <row r="1162" spans="1:5">
      <c r="A1162" t="s">
        <v>3</v>
      </c>
      <c r="B1162" t="s">
        <v>79</v>
      </c>
      <c r="C1162">
        <v>-14</v>
      </c>
      <c r="D1162" t="s">
        <v>68</v>
      </c>
      <c r="E1162">
        <v>3754690851.0534</v>
      </c>
    </row>
    <row r="1163" spans="1:5">
      <c r="A1163" t="s">
        <v>3</v>
      </c>
      <c r="B1163" t="s">
        <v>79</v>
      </c>
      <c r="C1163">
        <v>-15</v>
      </c>
      <c r="D1163" t="s">
        <v>68</v>
      </c>
      <c r="E1163">
        <v>6011311870.1016998</v>
      </c>
    </row>
    <row r="1164" spans="1:5">
      <c r="A1164" t="s">
        <v>3</v>
      </c>
      <c r="B1164" t="s">
        <v>79</v>
      </c>
      <c r="C1164">
        <v>-16</v>
      </c>
      <c r="D1164" t="s">
        <v>68</v>
      </c>
      <c r="E1164">
        <v>28499243354.704102</v>
      </c>
    </row>
    <row r="1165" spans="1:5">
      <c r="A1165" t="s">
        <v>3</v>
      </c>
      <c r="B1165" t="s">
        <v>79</v>
      </c>
      <c r="C1165">
        <v>-17</v>
      </c>
      <c r="D1165" t="s">
        <v>68</v>
      </c>
      <c r="E1165">
        <v>12933235559.6901</v>
      </c>
    </row>
    <row r="1166" spans="1:5">
      <c r="A1166" t="s">
        <v>3</v>
      </c>
      <c r="B1166" t="s">
        <v>79</v>
      </c>
      <c r="C1166">
        <v>-18</v>
      </c>
      <c r="D1166" t="s">
        <v>68</v>
      </c>
      <c r="E1166">
        <v>6087355455.1379995</v>
      </c>
    </row>
    <row r="1167" spans="1:5">
      <c r="A1167" t="s">
        <v>4</v>
      </c>
      <c r="B1167" t="s">
        <v>80</v>
      </c>
      <c r="C1167">
        <v>0</v>
      </c>
      <c r="D1167" t="s">
        <v>63</v>
      </c>
      <c r="E1167">
        <v>0</v>
      </c>
    </row>
    <row r="1168" spans="1:5">
      <c r="A1168" t="s">
        <v>4</v>
      </c>
      <c r="B1168" t="s">
        <v>80</v>
      </c>
      <c r="C1168">
        <v>-1</v>
      </c>
      <c r="D1168" t="s">
        <v>63</v>
      </c>
      <c r="E1168">
        <v>0</v>
      </c>
    </row>
    <row r="1169" spans="1:5">
      <c r="A1169" t="s">
        <v>4</v>
      </c>
      <c r="B1169" t="s">
        <v>80</v>
      </c>
      <c r="C1169">
        <v>-2</v>
      </c>
      <c r="D1169" t="s">
        <v>63</v>
      </c>
      <c r="E1169">
        <v>0</v>
      </c>
    </row>
    <row r="1170" spans="1:5">
      <c r="A1170" t="s">
        <v>4</v>
      </c>
      <c r="B1170" t="s">
        <v>80</v>
      </c>
      <c r="C1170">
        <v>-3</v>
      </c>
      <c r="D1170" t="s">
        <v>63</v>
      </c>
      <c r="E1170">
        <v>0</v>
      </c>
    </row>
    <row r="1171" spans="1:5">
      <c r="A1171" t="s">
        <v>4</v>
      </c>
      <c r="B1171" t="s">
        <v>80</v>
      </c>
      <c r="C1171">
        <v>-4</v>
      </c>
      <c r="D1171" t="s">
        <v>63</v>
      </c>
      <c r="E1171">
        <v>0</v>
      </c>
    </row>
    <row r="1172" spans="1:5">
      <c r="A1172" t="s">
        <v>4</v>
      </c>
      <c r="B1172" t="s">
        <v>80</v>
      </c>
      <c r="C1172">
        <v>-5</v>
      </c>
      <c r="D1172" t="s">
        <v>63</v>
      </c>
      <c r="E1172">
        <v>0</v>
      </c>
    </row>
    <row r="1173" spans="1:5">
      <c r="A1173" t="s">
        <v>4</v>
      </c>
      <c r="B1173" t="s">
        <v>80</v>
      </c>
      <c r="C1173">
        <v>-6</v>
      </c>
      <c r="D1173" t="s">
        <v>63</v>
      </c>
      <c r="E1173">
        <v>0</v>
      </c>
    </row>
    <row r="1174" spans="1:5">
      <c r="A1174" t="s">
        <v>4</v>
      </c>
      <c r="B1174" t="s">
        <v>80</v>
      </c>
      <c r="C1174">
        <v>-7</v>
      </c>
      <c r="D1174" t="s">
        <v>63</v>
      </c>
      <c r="E1174">
        <v>0</v>
      </c>
    </row>
    <row r="1175" spans="1:5">
      <c r="A1175" t="s">
        <v>4</v>
      </c>
      <c r="B1175" t="s">
        <v>80</v>
      </c>
      <c r="C1175">
        <v>-8</v>
      </c>
      <c r="D1175" t="s">
        <v>63</v>
      </c>
      <c r="E1175">
        <v>0</v>
      </c>
    </row>
    <row r="1176" spans="1:5">
      <c r="A1176" t="s">
        <v>4</v>
      </c>
      <c r="B1176" t="s">
        <v>80</v>
      </c>
      <c r="C1176">
        <v>-9</v>
      </c>
      <c r="D1176" t="s">
        <v>63</v>
      </c>
      <c r="E1176">
        <v>0</v>
      </c>
    </row>
    <row r="1177" spans="1:5">
      <c r="A1177" t="s">
        <v>4</v>
      </c>
      <c r="B1177" t="s">
        <v>80</v>
      </c>
      <c r="C1177">
        <v>-10</v>
      </c>
      <c r="D1177" t="s">
        <v>63</v>
      </c>
      <c r="E1177">
        <v>0</v>
      </c>
    </row>
    <row r="1178" spans="1:5">
      <c r="A1178" t="s">
        <v>4</v>
      </c>
      <c r="B1178" t="s">
        <v>80</v>
      </c>
      <c r="C1178">
        <v>-11</v>
      </c>
      <c r="D1178" t="s">
        <v>63</v>
      </c>
      <c r="E1178">
        <v>0</v>
      </c>
    </row>
    <row r="1179" spans="1:5">
      <c r="A1179" t="s">
        <v>4</v>
      </c>
      <c r="B1179" t="s">
        <v>80</v>
      </c>
      <c r="C1179">
        <v>-12</v>
      </c>
      <c r="D1179" t="s">
        <v>63</v>
      </c>
      <c r="E1179">
        <v>0</v>
      </c>
    </row>
    <row r="1180" spans="1:5">
      <c r="A1180" t="s">
        <v>4</v>
      </c>
      <c r="B1180" t="s">
        <v>80</v>
      </c>
      <c r="C1180">
        <v>-13</v>
      </c>
      <c r="D1180" t="s">
        <v>63</v>
      </c>
      <c r="E1180">
        <v>0</v>
      </c>
    </row>
    <row r="1181" spans="1:5">
      <c r="A1181" t="s">
        <v>4</v>
      </c>
      <c r="B1181" t="s">
        <v>80</v>
      </c>
      <c r="C1181">
        <v>-14</v>
      </c>
      <c r="D1181" t="s">
        <v>63</v>
      </c>
      <c r="E1181">
        <v>0</v>
      </c>
    </row>
    <row r="1182" spans="1:5">
      <c r="A1182" t="s">
        <v>4</v>
      </c>
      <c r="B1182" t="s">
        <v>80</v>
      </c>
      <c r="C1182">
        <v>-15</v>
      </c>
      <c r="D1182" t="s">
        <v>63</v>
      </c>
      <c r="E1182">
        <v>0</v>
      </c>
    </row>
    <row r="1183" spans="1:5">
      <c r="A1183" t="s">
        <v>4</v>
      </c>
      <c r="B1183" t="s">
        <v>80</v>
      </c>
      <c r="C1183">
        <v>-16</v>
      </c>
      <c r="D1183" t="s">
        <v>63</v>
      </c>
      <c r="E1183">
        <v>0</v>
      </c>
    </row>
    <row r="1184" spans="1:5">
      <c r="A1184" t="s">
        <v>4</v>
      </c>
      <c r="B1184" t="s">
        <v>80</v>
      </c>
      <c r="C1184">
        <v>-17</v>
      </c>
      <c r="D1184" t="s">
        <v>63</v>
      </c>
      <c r="E1184">
        <v>0</v>
      </c>
    </row>
    <row r="1185" spans="1:5">
      <c r="A1185" t="s">
        <v>4</v>
      </c>
      <c r="B1185" t="s">
        <v>80</v>
      </c>
      <c r="C1185">
        <v>0</v>
      </c>
      <c r="D1185" t="s">
        <v>61</v>
      </c>
      <c r="E1185">
        <v>0</v>
      </c>
    </row>
    <row r="1186" spans="1:5">
      <c r="A1186" t="s">
        <v>4</v>
      </c>
      <c r="B1186" t="s">
        <v>80</v>
      </c>
      <c r="C1186">
        <v>-1</v>
      </c>
      <c r="D1186" t="s">
        <v>61</v>
      </c>
      <c r="E1186">
        <v>0</v>
      </c>
    </row>
    <row r="1187" spans="1:5">
      <c r="A1187" t="s">
        <v>4</v>
      </c>
      <c r="B1187" t="s">
        <v>80</v>
      </c>
      <c r="C1187">
        <v>-2</v>
      </c>
      <c r="D1187" t="s">
        <v>61</v>
      </c>
      <c r="E1187">
        <v>0</v>
      </c>
    </row>
    <row r="1188" spans="1:5">
      <c r="A1188" t="s">
        <v>4</v>
      </c>
      <c r="B1188" t="s">
        <v>80</v>
      </c>
      <c r="C1188">
        <v>-3</v>
      </c>
      <c r="D1188" t="s">
        <v>61</v>
      </c>
      <c r="E1188">
        <v>0</v>
      </c>
    </row>
    <row r="1189" spans="1:5">
      <c r="A1189" t="s">
        <v>4</v>
      </c>
      <c r="B1189" t="s">
        <v>80</v>
      </c>
      <c r="C1189">
        <v>-4</v>
      </c>
      <c r="D1189" t="s">
        <v>61</v>
      </c>
      <c r="E1189">
        <v>0</v>
      </c>
    </row>
    <row r="1190" spans="1:5">
      <c r="A1190" t="s">
        <v>4</v>
      </c>
      <c r="B1190" t="s">
        <v>80</v>
      </c>
      <c r="C1190">
        <v>-5</v>
      </c>
      <c r="D1190" t="s">
        <v>61</v>
      </c>
      <c r="E1190">
        <v>0</v>
      </c>
    </row>
    <row r="1191" spans="1:5">
      <c r="A1191" t="s">
        <v>4</v>
      </c>
      <c r="B1191" t="s">
        <v>80</v>
      </c>
      <c r="C1191">
        <v>-6</v>
      </c>
      <c r="D1191" t="s">
        <v>61</v>
      </c>
      <c r="E1191">
        <v>0</v>
      </c>
    </row>
    <row r="1192" spans="1:5">
      <c r="A1192" t="s">
        <v>4</v>
      </c>
      <c r="B1192" t="s">
        <v>80</v>
      </c>
      <c r="C1192">
        <v>-7</v>
      </c>
      <c r="D1192" t="s">
        <v>61</v>
      </c>
      <c r="E1192">
        <v>0</v>
      </c>
    </row>
    <row r="1193" spans="1:5">
      <c r="A1193" t="s">
        <v>4</v>
      </c>
      <c r="B1193" t="s">
        <v>80</v>
      </c>
      <c r="C1193">
        <v>-8</v>
      </c>
      <c r="D1193" t="s">
        <v>61</v>
      </c>
      <c r="E1193">
        <v>0</v>
      </c>
    </row>
    <row r="1194" spans="1:5">
      <c r="A1194" t="s">
        <v>4</v>
      </c>
      <c r="B1194" t="s">
        <v>80</v>
      </c>
      <c r="C1194">
        <v>-9</v>
      </c>
      <c r="D1194" t="s">
        <v>61</v>
      </c>
      <c r="E1194">
        <v>0</v>
      </c>
    </row>
    <row r="1195" spans="1:5">
      <c r="A1195" t="s">
        <v>4</v>
      </c>
      <c r="B1195" t="s">
        <v>80</v>
      </c>
      <c r="C1195">
        <v>-10</v>
      </c>
      <c r="D1195" t="s">
        <v>61</v>
      </c>
      <c r="E1195">
        <v>0</v>
      </c>
    </row>
    <row r="1196" spans="1:5">
      <c r="A1196" t="s">
        <v>4</v>
      </c>
      <c r="B1196" t="s">
        <v>80</v>
      </c>
      <c r="C1196">
        <v>-11</v>
      </c>
      <c r="D1196" t="s">
        <v>61</v>
      </c>
      <c r="E1196">
        <v>0</v>
      </c>
    </row>
    <row r="1197" spans="1:5">
      <c r="A1197" t="s">
        <v>4</v>
      </c>
      <c r="B1197" t="s">
        <v>80</v>
      </c>
      <c r="C1197">
        <v>-12</v>
      </c>
      <c r="D1197" t="s">
        <v>61</v>
      </c>
      <c r="E1197">
        <v>0</v>
      </c>
    </row>
    <row r="1198" spans="1:5">
      <c r="A1198" t="s">
        <v>4</v>
      </c>
      <c r="B1198" t="s">
        <v>80</v>
      </c>
      <c r="C1198">
        <v>-13</v>
      </c>
      <c r="D1198" t="s">
        <v>61</v>
      </c>
      <c r="E1198">
        <v>0</v>
      </c>
    </row>
    <row r="1199" spans="1:5">
      <c r="A1199" t="s">
        <v>4</v>
      </c>
      <c r="B1199" t="s">
        <v>80</v>
      </c>
      <c r="C1199">
        <v>-14</v>
      </c>
      <c r="D1199" t="s">
        <v>61</v>
      </c>
      <c r="E1199">
        <v>0</v>
      </c>
    </row>
    <row r="1200" spans="1:5">
      <c r="A1200" t="s">
        <v>4</v>
      </c>
      <c r="B1200" t="s">
        <v>80</v>
      </c>
      <c r="C1200">
        <v>-15</v>
      </c>
      <c r="D1200" t="s">
        <v>61</v>
      </c>
      <c r="E1200">
        <v>0</v>
      </c>
    </row>
    <row r="1201" spans="1:5">
      <c r="A1201" t="s">
        <v>4</v>
      </c>
      <c r="B1201" t="s">
        <v>80</v>
      </c>
      <c r="C1201">
        <v>-16</v>
      </c>
      <c r="D1201" t="s">
        <v>61</v>
      </c>
      <c r="E1201">
        <v>0</v>
      </c>
    </row>
    <row r="1202" spans="1:5">
      <c r="A1202" t="s">
        <v>4</v>
      </c>
      <c r="B1202" t="s">
        <v>80</v>
      </c>
      <c r="C1202">
        <v>-17</v>
      </c>
      <c r="D1202" t="s">
        <v>61</v>
      </c>
      <c r="E1202">
        <v>0</v>
      </c>
    </row>
    <row r="1203" spans="1:5">
      <c r="A1203" t="s">
        <v>4</v>
      </c>
      <c r="B1203" t="s">
        <v>80</v>
      </c>
      <c r="C1203">
        <v>0</v>
      </c>
      <c r="D1203" t="s">
        <v>64</v>
      </c>
      <c r="E1203">
        <v>0</v>
      </c>
    </row>
    <row r="1204" spans="1:5">
      <c r="A1204" t="s">
        <v>4</v>
      </c>
      <c r="B1204" t="s">
        <v>80</v>
      </c>
      <c r="C1204">
        <v>-1</v>
      </c>
      <c r="D1204" t="s">
        <v>64</v>
      </c>
      <c r="E1204">
        <v>0</v>
      </c>
    </row>
    <row r="1205" spans="1:5">
      <c r="A1205" t="s">
        <v>4</v>
      </c>
      <c r="B1205" t="s">
        <v>80</v>
      </c>
      <c r="C1205">
        <v>-2</v>
      </c>
      <c r="D1205" t="s">
        <v>64</v>
      </c>
      <c r="E1205">
        <v>0</v>
      </c>
    </row>
    <row r="1206" spans="1:5">
      <c r="A1206" t="s">
        <v>4</v>
      </c>
      <c r="B1206" t="s">
        <v>80</v>
      </c>
      <c r="C1206">
        <v>-3</v>
      </c>
      <c r="D1206" t="s">
        <v>64</v>
      </c>
      <c r="E1206">
        <v>0</v>
      </c>
    </row>
    <row r="1207" spans="1:5">
      <c r="A1207" t="s">
        <v>4</v>
      </c>
      <c r="B1207" t="s">
        <v>80</v>
      </c>
      <c r="C1207">
        <v>-4</v>
      </c>
      <c r="D1207" t="s">
        <v>64</v>
      </c>
      <c r="E1207">
        <v>0</v>
      </c>
    </row>
    <row r="1208" spans="1:5">
      <c r="A1208" t="s">
        <v>4</v>
      </c>
      <c r="B1208" t="s">
        <v>80</v>
      </c>
      <c r="C1208">
        <v>-5</v>
      </c>
      <c r="D1208" t="s">
        <v>64</v>
      </c>
      <c r="E1208">
        <v>0</v>
      </c>
    </row>
    <row r="1209" spans="1:5">
      <c r="A1209" t="s">
        <v>4</v>
      </c>
      <c r="B1209" t="s">
        <v>80</v>
      </c>
      <c r="C1209">
        <v>-6</v>
      </c>
      <c r="D1209" t="s">
        <v>64</v>
      </c>
      <c r="E1209">
        <v>0</v>
      </c>
    </row>
    <row r="1210" spans="1:5">
      <c r="A1210" t="s">
        <v>4</v>
      </c>
      <c r="B1210" t="s">
        <v>80</v>
      </c>
      <c r="C1210">
        <v>-7</v>
      </c>
      <c r="D1210" t="s">
        <v>64</v>
      </c>
      <c r="E1210">
        <v>0</v>
      </c>
    </row>
    <row r="1211" spans="1:5">
      <c r="A1211" t="s">
        <v>4</v>
      </c>
      <c r="B1211" t="s">
        <v>80</v>
      </c>
      <c r="C1211">
        <v>-8</v>
      </c>
      <c r="D1211" t="s">
        <v>64</v>
      </c>
      <c r="E1211">
        <v>0</v>
      </c>
    </row>
    <row r="1212" spans="1:5">
      <c r="A1212" t="s">
        <v>4</v>
      </c>
      <c r="B1212" t="s">
        <v>80</v>
      </c>
      <c r="C1212">
        <v>-9</v>
      </c>
      <c r="D1212" t="s">
        <v>64</v>
      </c>
      <c r="E1212">
        <v>0</v>
      </c>
    </row>
    <row r="1213" spans="1:5">
      <c r="A1213" t="s">
        <v>4</v>
      </c>
      <c r="B1213" t="s">
        <v>80</v>
      </c>
      <c r="C1213">
        <v>-10</v>
      </c>
      <c r="D1213" t="s">
        <v>64</v>
      </c>
      <c r="E1213">
        <v>0</v>
      </c>
    </row>
    <row r="1214" spans="1:5">
      <c r="A1214" t="s">
        <v>4</v>
      </c>
      <c r="B1214" t="s">
        <v>80</v>
      </c>
      <c r="C1214">
        <v>-11</v>
      </c>
      <c r="D1214" t="s">
        <v>64</v>
      </c>
      <c r="E1214">
        <v>0</v>
      </c>
    </row>
    <row r="1215" spans="1:5">
      <c r="A1215" t="s">
        <v>4</v>
      </c>
      <c r="B1215" t="s">
        <v>80</v>
      </c>
      <c r="C1215">
        <v>-12</v>
      </c>
      <c r="D1215" t="s">
        <v>64</v>
      </c>
      <c r="E1215">
        <v>0</v>
      </c>
    </row>
    <row r="1216" spans="1:5">
      <c r="A1216" t="s">
        <v>4</v>
      </c>
      <c r="B1216" t="s">
        <v>80</v>
      </c>
      <c r="C1216">
        <v>-13</v>
      </c>
      <c r="D1216" t="s">
        <v>64</v>
      </c>
      <c r="E1216">
        <v>0</v>
      </c>
    </row>
    <row r="1217" spans="1:5">
      <c r="A1217" t="s">
        <v>4</v>
      </c>
      <c r="B1217" t="s">
        <v>80</v>
      </c>
      <c r="C1217">
        <v>-14</v>
      </c>
      <c r="D1217" t="s">
        <v>64</v>
      </c>
      <c r="E1217">
        <v>0</v>
      </c>
    </row>
    <row r="1218" spans="1:5">
      <c r="A1218" t="s">
        <v>4</v>
      </c>
      <c r="B1218" t="s">
        <v>80</v>
      </c>
      <c r="C1218">
        <v>-15</v>
      </c>
      <c r="D1218" t="s">
        <v>64</v>
      </c>
      <c r="E1218">
        <v>0</v>
      </c>
    </row>
    <row r="1219" spans="1:5">
      <c r="A1219" t="s">
        <v>4</v>
      </c>
      <c r="B1219" t="s">
        <v>80</v>
      </c>
      <c r="C1219">
        <v>-16</v>
      </c>
      <c r="D1219" t="s">
        <v>64</v>
      </c>
      <c r="E1219">
        <v>0</v>
      </c>
    </row>
    <row r="1220" spans="1:5">
      <c r="A1220" t="s">
        <v>4</v>
      </c>
      <c r="B1220" t="s">
        <v>80</v>
      </c>
      <c r="C1220">
        <v>-17</v>
      </c>
      <c r="D1220" t="s">
        <v>64</v>
      </c>
      <c r="E1220">
        <v>0</v>
      </c>
    </row>
    <row r="1221" spans="1:5">
      <c r="A1221" t="s">
        <v>4</v>
      </c>
      <c r="B1221" t="s">
        <v>80</v>
      </c>
      <c r="C1221">
        <v>0</v>
      </c>
      <c r="D1221" t="s">
        <v>59</v>
      </c>
      <c r="E1221">
        <v>25156100244.368099</v>
      </c>
    </row>
    <row r="1222" spans="1:5">
      <c r="A1222" t="s">
        <v>4</v>
      </c>
      <c r="B1222" t="s">
        <v>80</v>
      </c>
      <c r="C1222">
        <v>-1</v>
      </c>
      <c r="D1222" t="s">
        <v>59</v>
      </c>
      <c r="E1222">
        <v>23051309312.805099</v>
      </c>
    </row>
    <row r="1223" spans="1:5">
      <c r="A1223" t="s">
        <v>4</v>
      </c>
      <c r="B1223" t="s">
        <v>80</v>
      </c>
      <c r="C1223">
        <v>-2</v>
      </c>
      <c r="D1223" t="s">
        <v>59</v>
      </c>
      <c r="E1223">
        <v>21730425749.487701</v>
      </c>
    </row>
    <row r="1224" spans="1:5">
      <c r="A1224" t="s">
        <v>4</v>
      </c>
      <c r="B1224" t="s">
        <v>80</v>
      </c>
      <c r="C1224">
        <v>-3</v>
      </c>
      <c r="D1224" t="s">
        <v>59</v>
      </c>
      <c r="E1224">
        <v>20625605571.766602</v>
      </c>
    </row>
    <row r="1225" spans="1:5">
      <c r="A1225" t="s">
        <v>4</v>
      </c>
      <c r="B1225" t="s">
        <v>80</v>
      </c>
      <c r="C1225">
        <v>-4</v>
      </c>
      <c r="D1225" t="s">
        <v>59</v>
      </c>
      <c r="E1225">
        <v>19234587075.827301</v>
      </c>
    </row>
    <row r="1226" spans="1:5">
      <c r="A1226" t="s">
        <v>4</v>
      </c>
      <c r="B1226" t="s">
        <v>80</v>
      </c>
      <c r="C1226">
        <v>-5</v>
      </c>
      <c r="D1226" t="s">
        <v>59</v>
      </c>
      <c r="E1226">
        <v>17028074939.815001</v>
      </c>
    </row>
    <row r="1227" spans="1:5">
      <c r="A1227" t="s">
        <v>4</v>
      </c>
      <c r="B1227" t="s">
        <v>80</v>
      </c>
      <c r="C1227">
        <v>-6</v>
      </c>
      <c r="D1227" t="s">
        <v>59</v>
      </c>
      <c r="E1227">
        <v>13080080799.438801</v>
      </c>
    </row>
    <row r="1228" spans="1:5">
      <c r="A1228" t="s">
        <v>4</v>
      </c>
      <c r="B1228" t="s">
        <v>80</v>
      </c>
      <c r="C1228">
        <v>-7</v>
      </c>
      <c r="D1228" t="s">
        <v>59</v>
      </c>
      <c r="E1228">
        <v>12612632794.1395</v>
      </c>
    </row>
    <row r="1229" spans="1:5">
      <c r="A1229" t="s">
        <v>4</v>
      </c>
      <c r="B1229" t="s">
        <v>80</v>
      </c>
      <c r="C1229">
        <v>-8</v>
      </c>
      <c r="D1229" t="s">
        <v>59</v>
      </c>
      <c r="E1229">
        <v>12115760731.0455</v>
      </c>
    </row>
    <row r="1230" spans="1:5">
      <c r="A1230" t="s">
        <v>4</v>
      </c>
      <c r="B1230" t="s">
        <v>80</v>
      </c>
      <c r="C1230">
        <v>-9</v>
      </c>
      <c r="D1230" t="s">
        <v>59</v>
      </c>
      <c r="E1230">
        <v>9827489743.1112003</v>
      </c>
    </row>
    <row r="1231" spans="1:5">
      <c r="A1231" t="s">
        <v>4</v>
      </c>
      <c r="B1231" t="s">
        <v>80</v>
      </c>
      <c r="C1231">
        <v>-10</v>
      </c>
      <c r="D1231" t="s">
        <v>59</v>
      </c>
      <c r="E1231">
        <v>7703685933.6449003</v>
      </c>
    </row>
    <row r="1232" spans="1:5">
      <c r="A1232" t="s">
        <v>4</v>
      </c>
      <c r="B1232" t="s">
        <v>80</v>
      </c>
      <c r="C1232">
        <v>-11</v>
      </c>
      <c r="D1232" t="s">
        <v>59</v>
      </c>
      <c r="E1232">
        <v>7013276644.9321003</v>
      </c>
    </row>
    <row r="1233" spans="1:5">
      <c r="A1233" t="s">
        <v>4</v>
      </c>
      <c r="B1233" t="s">
        <v>80</v>
      </c>
      <c r="C1233">
        <v>-12</v>
      </c>
      <c r="D1233" t="s">
        <v>59</v>
      </c>
      <c r="E1233">
        <v>5377514571.0369997</v>
      </c>
    </row>
    <row r="1234" spans="1:5">
      <c r="A1234" t="s">
        <v>4</v>
      </c>
      <c r="B1234" t="s">
        <v>80</v>
      </c>
      <c r="C1234">
        <v>-13</v>
      </c>
      <c r="D1234" t="s">
        <v>59</v>
      </c>
      <c r="E1234">
        <v>4478978450.3845997</v>
      </c>
    </row>
    <row r="1235" spans="1:5">
      <c r="A1235" t="s">
        <v>4</v>
      </c>
      <c r="B1235" t="s">
        <v>80</v>
      </c>
      <c r="C1235">
        <v>-14</v>
      </c>
      <c r="D1235" t="s">
        <v>59</v>
      </c>
      <c r="E1235">
        <v>5247224921.0565996</v>
      </c>
    </row>
    <row r="1236" spans="1:5">
      <c r="A1236" t="s">
        <v>4</v>
      </c>
      <c r="B1236" t="s">
        <v>80</v>
      </c>
      <c r="C1236">
        <v>-15</v>
      </c>
      <c r="D1236" t="s">
        <v>59</v>
      </c>
      <c r="E1236">
        <v>4595678219.9411001</v>
      </c>
    </row>
    <row r="1237" spans="1:5">
      <c r="A1237" t="s">
        <v>4</v>
      </c>
      <c r="B1237" t="s">
        <v>80</v>
      </c>
      <c r="C1237">
        <v>-16</v>
      </c>
      <c r="D1237" t="s">
        <v>59</v>
      </c>
      <c r="E1237">
        <v>2852408003.9882998</v>
      </c>
    </row>
    <row r="1238" spans="1:5">
      <c r="A1238" t="s">
        <v>4</v>
      </c>
      <c r="B1238" t="s">
        <v>80</v>
      </c>
      <c r="C1238">
        <v>-17</v>
      </c>
      <c r="D1238" t="s">
        <v>59</v>
      </c>
      <c r="E1238">
        <v>2060550564.4007001</v>
      </c>
    </row>
    <row r="1239" spans="1:5">
      <c r="A1239" t="s">
        <v>4</v>
      </c>
      <c r="B1239" t="s">
        <v>80</v>
      </c>
      <c r="C1239">
        <v>0</v>
      </c>
      <c r="D1239" t="s">
        <v>74</v>
      </c>
      <c r="E1239">
        <v>0.98340000000000005</v>
      </c>
    </row>
    <row r="1240" spans="1:5">
      <c r="A1240" t="s">
        <v>4</v>
      </c>
      <c r="B1240" t="s">
        <v>80</v>
      </c>
      <c r="C1240">
        <v>-1</v>
      </c>
      <c r="D1240" t="s">
        <v>74</v>
      </c>
      <c r="E1240">
        <v>1.0602</v>
      </c>
    </row>
    <row r="1241" spans="1:5">
      <c r="A1241" t="s">
        <v>4</v>
      </c>
      <c r="B1241" t="s">
        <v>80</v>
      </c>
      <c r="C1241">
        <v>-2</v>
      </c>
      <c r="D1241" t="s">
        <v>74</v>
      </c>
      <c r="E1241">
        <v>1.0686</v>
      </c>
    </row>
    <row r="1242" spans="1:5">
      <c r="A1242" t="s">
        <v>4</v>
      </c>
      <c r="B1242" t="s">
        <v>80</v>
      </c>
      <c r="C1242">
        <v>-3</v>
      </c>
      <c r="D1242" t="s">
        <v>74</v>
      </c>
      <c r="E1242">
        <v>1.0528</v>
      </c>
    </row>
    <row r="1243" spans="1:5">
      <c r="A1243" t="s">
        <v>4</v>
      </c>
      <c r="B1243" t="s">
        <v>80</v>
      </c>
      <c r="C1243">
        <v>-4</v>
      </c>
      <c r="D1243" t="s">
        <v>74</v>
      </c>
      <c r="E1243">
        <v>1.0402</v>
      </c>
    </row>
    <row r="1244" spans="1:5">
      <c r="A1244" t="s">
        <v>4</v>
      </c>
      <c r="B1244" t="s">
        <v>80</v>
      </c>
      <c r="C1244">
        <v>-5</v>
      </c>
      <c r="D1244" t="s">
        <v>74</v>
      </c>
      <c r="E1244">
        <v>0.99919999999999998</v>
      </c>
    </row>
    <row r="1245" spans="1:5">
      <c r="A1245" t="s">
        <v>4</v>
      </c>
      <c r="B1245" t="s">
        <v>80</v>
      </c>
      <c r="C1245">
        <v>-6</v>
      </c>
      <c r="D1245" t="s">
        <v>74</v>
      </c>
      <c r="E1245">
        <v>1.0723</v>
      </c>
    </row>
    <row r="1246" spans="1:5">
      <c r="A1246" t="s">
        <v>4</v>
      </c>
      <c r="B1246" t="s">
        <v>80</v>
      </c>
      <c r="C1246">
        <v>-7</v>
      </c>
      <c r="D1246" t="s">
        <v>74</v>
      </c>
      <c r="E1246">
        <v>1.1795</v>
      </c>
    </row>
    <row r="1247" spans="1:5">
      <c r="A1247" t="s">
        <v>4</v>
      </c>
      <c r="B1247" t="s">
        <v>80</v>
      </c>
      <c r="C1247">
        <v>-8</v>
      </c>
      <c r="D1247" t="s">
        <v>74</v>
      </c>
      <c r="E1247">
        <v>1.0920000000000001</v>
      </c>
    </row>
    <row r="1248" spans="1:5">
      <c r="A1248" t="s">
        <v>4</v>
      </c>
      <c r="B1248" t="s">
        <v>80</v>
      </c>
      <c r="C1248">
        <v>-9</v>
      </c>
      <c r="D1248" t="s">
        <v>74</v>
      </c>
      <c r="E1248">
        <v>1.1351</v>
      </c>
    </row>
    <row r="1249" spans="1:5">
      <c r="A1249" t="s">
        <v>4</v>
      </c>
      <c r="B1249" t="s">
        <v>80</v>
      </c>
      <c r="C1249">
        <v>-10</v>
      </c>
      <c r="D1249" t="s">
        <v>74</v>
      </c>
      <c r="E1249">
        <v>1.2544999999999999</v>
      </c>
    </row>
    <row r="1250" spans="1:5">
      <c r="A1250" t="s">
        <v>4</v>
      </c>
      <c r="B1250" t="s">
        <v>80</v>
      </c>
      <c r="C1250">
        <v>-11</v>
      </c>
      <c r="D1250" t="s">
        <v>74</v>
      </c>
      <c r="E1250">
        <v>1.1734</v>
      </c>
    </row>
    <row r="1251" spans="1:5">
      <c r="A1251" t="s">
        <v>4</v>
      </c>
      <c r="B1251" t="s">
        <v>80</v>
      </c>
      <c r="C1251">
        <v>-12</v>
      </c>
      <c r="D1251" t="s">
        <v>74</v>
      </c>
      <c r="E1251">
        <v>1.1597999999999999</v>
      </c>
    </row>
    <row r="1252" spans="1:5">
      <c r="A1252" t="s">
        <v>4</v>
      </c>
      <c r="B1252" t="s">
        <v>80</v>
      </c>
      <c r="C1252">
        <v>-13</v>
      </c>
      <c r="D1252" t="s">
        <v>74</v>
      </c>
      <c r="E1252">
        <v>1.2141999999999999</v>
      </c>
    </row>
    <row r="1253" spans="1:5">
      <c r="A1253" t="s">
        <v>4</v>
      </c>
      <c r="B1253" t="s">
        <v>80</v>
      </c>
      <c r="C1253">
        <v>-14</v>
      </c>
      <c r="D1253" t="s">
        <v>74</v>
      </c>
      <c r="E1253">
        <v>1.3512999999999999</v>
      </c>
    </row>
    <row r="1254" spans="1:5">
      <c r="A1254" t="s">
        <v>4</v>
      </c>
      <c r="B1254" t="s">
        <v>80</v>
      </c>
      <c r="C1254">
        <v>-15</v>
      </c>
      <c r="D1254" t="s">
        <v>74</v>
      </c>
      <c r="E1254">
        <v>1.9307000000000001</v>
      </c>
    </row>
    <row r="1255" spans="1:5">
      <c r="A1255" t="s">
        <v>4</v>
      </c>
      <c r="B1255" t="s">
        <v>80</v>
      </c>
      <c r="C1255">
        <v>-16</v>
      </c>
      <c r="D1255" t="s">
        <v>74</v>
      </c>
      <c r="E1255">
        <v>2.3544</v>
      </c>
    </row>
    <row r="1256" spans="1:5">
      <c r="A1256" t="s">
        <v>4</v>
      </c>
      <c r="B1256" t="s">
        <v>80</v>
      </c>
      <c r="C1256">
        <v>-17</v>
      </c>
      <c r="D1256" t="s">
        <v>74</v>
      </c>
      <c r="E1256">
        <v>1.9285000000000001</v>
      </c>
    </row>
    <row r="1257" spans="1:5">
      <c r="A1257" t="s">
        <v>4</v>
      </c>
      <c r="B1257" t="s">
        <v>80</v>
      </c>
      <c r="C1257">
        <v>0</v>
      </c>
      <c r="D1257" t="s">
        <v>65</v>
      </c>
      <c r="E1257">
        <v>8930072241.6291008</v>
      </c>
    </row>
    <row r="1258" spans="1:5">
      <c r="A1258" t="s">
        <v>4</v>
      </c>
      <c r="B1258" t="s">
        <v>80</v>
      </c>
      <c r="C1258">
        <v>-1</v>
      </c>
      <c r="D1258" t="s">
        <v>65</v>
      </c>
      <c r="E1258">
        <v>7047769430.0838003</v>
      </c>
    </row>
    <row r="1259" spans="1:5">
      <c r="A1259" t="s">
        <v>4</v>
      </c>
      <c r="B1259" t="s">
        <v>80</v>
      </c>
      <c r="C1259">
        <v>-2</v>
      </c>
      <c r="D1259" t="s">
        <v>65</v>
      </c>
      <c r="E1259">
        <v>8338944043.4287996</v>
      </c>
    </row>
    <row r="1260" spans="1:5">
      <c r="A1260" t="s">
        <v>4</v>
      </c>
      <c r="B1260" t="s">
        <v>80</v>
      </c>
      <c r="C1260">
        <v>-3</v>
      </c>
      <c r="D1260" t="s">
        <v>65</v>
      </c>
      <c r="E1260">
        <v>3025122455.3697</v>
      </c>
    </row>
    <row r="1261" spans="1:5">
      <c r="A1261" t="s">
        <v>4</v>
      </c>
      <c r="B1261" t="s">
        <v>80</v>
      </c>
      <c r="C1261">
        <v>-4</v>
      </c>
      <c r="D1261" t="s">
        <v>65</v>
      </c>
      <c r="E1261">
        <v>4588495928.0953999</v>
      </c>
    </row>
    <row r="1262" spans="1:5">
      <c r="A1262" t="s">
        <v>4</v>
      </c>
      <c r="B1262" t="s">
        <v>80</v>
      </c>
      <c r="C1262">
        <v>-5</v>
      </c>
      <c r="D1262" t="s">
        <v>65</v>
      </c>
      <c r="E1262">
        <v>4518831728.3852997</v>
      </c>
    </row>
    <row r="1263" spans="1:5">
      <c r="A1263" t="s">
        <v>4</v>
      </c>
      <c r="B1263" t="s">
        <v>80</v>
      </c>
      <c r="C1263">
        <v>-6</v>
      </c>
      <c r="D1263" t="s">
        <v>65</v>
      </c>
      <c r="E1263">
        <v>4201834001.2635002</v>
      </c>
    </row>
    <row r="1264" spans="1:5">
      <c r="A1264" t="s">
        <v>4</v>
      </c>
      <c r="B1264" t="s">
        <v>80</v>
      </c>
      <c r="C1264">
        <v>-7</v>
      </c>
      <c r="D1264" t="s">
        <v>65</v>
      </c>
      <c r="E1264">
        <v>4155180649.4952002</v>
      </c>
    </row>
    <row r="1265" spans="1:5">
      <c r="A1265" t="s">
        <v>4</v>
      </c>
      <c r="B1265" t="s">
        <v>80</v>
      </c>
      <c r="C1265">
        <v>-8</v>
      </c>
      <c r="D1265" t="s">
        <v>65</v>
      </c>
      <c r="E1265">
        <v>4330840220.7496996</v>
      </c>
    </row>
    <row r="1266" spans="1:5">
      <c r="A1266" t="s">
        <v>4</v>
      </c>
      <c r="B1266" t="s">
        <v>80</v>
      </c>
      <c r="C1266">
        <v>-9</v>
      </c>
      <c r="D1266" t="s">
        <v>65</v>
      </c>
      <c r="E1266">
        <v>4087542872.9952002</v>
      </c>
    </row>
    <row r="1267" spans="1:5">
      <c r="A1267" t="s">
        <v>4</v>
      </c>
      <c r="B1267" t="s">
        <v>80</v>
      </c>
      <c r="C1267">
        <v>-10</v>
      </c>
      <c r="D1267" t="s">
        <v>65</v>
      </c>
      <c r="E1267">
        <v>604249320.34010005</v>
      </c>
    </row>
    <row r="1268" spans="1:5">
      <c r="A1268" t="s">
        <v>4</v>
      </c>
      <c r="B1268" t="s">
        <v>80</v>
      </c>
      <c r="C1268">
        <v>-11</v>
      </c>
      <c r="D1268" t="s">
        <v>65</v>
      </c>
      <c r="E1268">
        <v>573093267.7227</v>
      </c>
    </row>
    <row r="1269" spans="1:5">
      <c r="A1269" t="s">
        <v>4</v>
      </c>
      <c r="B1269" t="s">
        <v>80</v>
      </c>
      <c r="C1269">
        <v>-12</v>
      </c>
      <c r="D1269" t="s">
        <v>65</v>
      </c>
      <c r="E1269">
        <v>643746061.29929996</v>
      </c>
    </row>
    <row r="1270" spans="1:5">
      <c r="A1270" t="s">
        <v>4</v>
      </c>
      <c r="B1270" t="s">
        <v>80</v>
      </c>
      <c r="C1270">
        <v>-13</v>
      </c>
      <c r="D1270" t="s">
        <v>65</v>
      </c>
      <c r="E1270">
        <v>503403245.8168</v>
      </c>
    </row>
    <row r="1271" spans="1:5">
      <c r="A1271" t="s">
        <v>4</v>
      </c>
      <c r="B1271" t="s">
        <v>80</v>
      </c>
      <c r="C1271">
        <v>-14</v>
      </c>
      <c r="D1271" t="s">
        <v>65</v>
      </c>
      <c r="E1271">
        <v>679194647.81369996</v>
      </c>
    </row>
    <row r="1272" spans="1:5">
      <c r="A1272" t="s">
        <v>4</v>
      </c>
      <c r="B1272" t="s">
        <v>80</v>
      </c>
      <c r="C1272">
        <v>-15</v>
      </c>
      <c r="D1272" t="s">
        <v>65</v>
      </c>
      <c r="E1272">
        <v>498900639.55919999</v>
      </c>
    </row>
    <row r="1273" spans="1:5">
      <c r="A1273" t="s">
        <v>4</v>
      </c>
      <c r="B1273" t="s">
        <v>80</v>
      </c>
      <c r="C1273">
        <v>-16</v>
      </c>
      <c r="D1273" t="s">
        <v>65</v>
      </c>
      <c r="E1273">
        <v>1033774259.448</v>
      </c>
    </row>
    <row r="1274" spans="1:5">
      <c r="A1274" t="s">
        <v>4</v>
      </c>
      <c r="B1274" t="s">
        <v>80</v>
      </c>
      <c r="C1274">
        <v>-17</v>
      </c>
      <c r="D1274" t="s">
        <v>65</v>
      </c>
      <c r="E1274">
        <v>736673864.81099999</v>
      </c>
    </row>
    <row r="1275" spans="1:5">
      <c r="A1275" t="s">
        <v>4</v>
      </c>
      <c r="B1275" t="s">
        <v>80</v>
      </c>
      <c r="C1275">
        <v>0</v>
      </c>
      <c r="D1275" t="s">
        <v>62</v>
      </c>
      <c r="E1275">
        <v>0</v>
      </c>
    </row>
    <row r="1276" spans="1:5">
      <c r="A1276" t="s">
        <v>4</v>
      </c>
      <c r="B1276" t="s">
        <v>80</v>
      </c>
      <c r="C1276">
        <v>-1</v>
      </c>
      <c r="D1276" t="s">
        <v>62</v>
      </c>
      <c r="E1276">
        <v>0</v>
      </c>
    </row>
    <row r="1277" spans="1:5">
      <c r="A1277" t="s">
        <v>4</v>
      </c>
      <c r="B1277" t="s">
        <v>80</v>
      </c>
      <c r="C1277">
        <v>-2</v>
      </c>
      <c r="D1277" t="s">
        <v>62</v>
      </c>
      <c r="E1277">
        <v>0</v>
      </c>
    </row>
    <row r="1278" spans="1:5">
      <c r="A1278" t="s">
        <v>4</v>
      </c>
      <c r="B1278" t="s">
        <v>80</v>
      </c>
      <c r="C1278">
        <v>-3</v>
      </c>
      <c r="D1278" t="s">
        <v>62</v>
      </c>
      <c r="E1278">
        <v>0</v>
      </c>
    </row>
    <row r="1279" spans="1:5">
      <c r="A1279" t="s">
        <v>4</v>
      </c>
      <c r="B1279" t="s">
        <v>80</v>
      </c>
      <c r="C1279">
        <v>-4</v>
      </c>
      <c r="D1279" t="s">
        <v>62</v>
      </c>
      <c r="E1279">
        <v>0</v>
      </c>
    </row>
    <row r="1280" spans="1:5">
      <c r="A1280" t="s">
        <v>4</v>
      </c>
      <c r="B1280" t="s">
        <v>80</v>
      </c>
      <c r="C1280">
        <v>-5</v>
      </c>
      <c r="D1280" t="s">
        <v>62</v>
      </c>
      <c r="E1280">
        <v>-107172000</v>
      </c>
    </row>
    <row r="1281" spans="1:5">
      <c r="A1281" t="s">
        <v>4</v>
      </c>
      <c r="B1281" t="s">
        <v>80</v>
      </c>
      <c r="C1281">
        <v>-6</v>
      </c>
      <c r="D1281" t="s">
        <v>62</v>
      </c>
      <c r="E1281">
        <v>-144204000</v>
      </c>
    </row>
    <row r="1282" spans="1:5">
      <c r="A1282" t="s">
        <v>4</v>
      </c>
      <c r="B1282" t="s">
        <v>80</v>
      </c>
      <c r="C1282">
        <v>-7</v>
      </c>
      <c r="D1282" t="s">
        <v>62</v>
      </c>
      <c r="E1282">
        <v>0</v>
      </c>
    </row>
    <row r="1283" spans="1:5">
      <c r="A1283" t="s">
        <v>4</v>
      </c>
      <c r="B1283" t="s">
        <v>80</v>
      </c>
      <c r="C1283">
        <v>-8</v>
      </c>
      <c r="D1283" t="s">
        <v>62</v>
      </c>
      <c r="E1283">
        <v>0</v>
      </c>
    </row>
    <row r="1284" spans="1:5">
      <c r="A1284" t="s">
        <v>4</v>
      </c>
      <c r="B1284" t="s">
        <v>80</v>
      </c>
      <c r="C1284">
        <v>-9</v>
      </c>
      <c r="D1284" t="s">
        <v>62</v>
      </c>
      <c r="E1284">
        <v>0</v>
      </c>
    </row>
    <row r="1285" spans="1:5">
      <c r="A1285" t="s">
        <v>4</v>
      </c>
      <c r="B1285" t="s">
        <v>80</v>
      </c>
      <c r="C1285">
        <v>-10</v>
      </c>
      <c r="D1285" t="s">
        <v>62</v>
      </c>
      <c r="E1285">
        <v>0</v>
      </c>
    </row>
    <row r="1286" spans="1:5">
      <c r="A1286" t="s">
        <v>4</v>
      </c>
      <c r="B1286" t="s">
        <v>80</v>
      </c>
      <c r="C1286">
        <v>-11</v>
      </c>
      <c r="D1286" t="s">
        <v>62</v>
      </c>
      <c r="E1286">
        <v>0</v>
      </c>
    </row>
    <row r="1287" spans="1:5">
      <c r="A1287" t="s">
        <v>4</v>
      </c>
      <c r="B1287" t="s">
        <v>80</v>
      </c>
      <c r="C1287">
        <v>-12</v>
      </c>
      <c r="D1287" t="s">
        <v>62</v>
      </c>
      <c r="E1287">
        <v>0</v>
      </c>
    </row>
    <row r="1288" spans="1:5">
      <c r="A1288" t="s">
        <v>4</v>
      </c>
      <c r="B1288" t="s">
        <v>80</v>
      </c>
      <c r="C1288">
        <v>-13</v>
      </c>
      <c r="D1288" t="s">
        <v>62</v>
      </c>
      <c r="E1288">
        <v>0</v>
      </c>
    </row>
    <row r="1289" spans="1:5">
      <c r="A1289" t="s">
        <v>4</v>
      </c>
      <c r="B1289" t="s">
        <v>80</v>
      </c>
      <c r="C1289">
        <v>-14</v>
      </c>
      <c r="D1289" t="s">
        <v>62</v>
      </c>
      <c r="E1289">
        <v>0</v>
      </c>
    </row>
    <row r="1290" spans="1:5">
      <c r="A1290" t="s">
        <v>4</v>
      </c>
      <c r="B1290" t="s">
        <v>80</v>
      </c>
      <c r="C1290">
        <v>-15</v>
      </c>
      <c r="D1290" t="s">
        <v>62</v>
      </c>
      <c r="E1290">
        <v>0</v>
      </c>
    </row>
    <row r="1291" spans="1:5">
      <c r="A1291" t="s">
        <v>4</v>
      </c>
      <c r="B1291" t="s">
        <v>80</v>
      </c>
      <c r="C1291">
        <v>-16</v>
      </c>
      <c r="D1291" t="s">
        <v>62</v>
      </c>
      <c r="E1291">
        <v>0</v>
      </c>
    </row>
    <row r="1292" spans="1:5">
      <c r="A1292" t="s">
        <v>4</v>
      </c>
      <c r="B1292" t="s">
        <v>80</v>
      </c>
      <c r="C1292">
        <v>-17</v>
      </c>
      <c r="D1292" t="s">
        <v>62</v>
      </c>
      <c r="E1292">
        <v>0</v>
      </c>
    </row>
    <row r="1293" spans="1:5">
      <c r="A1293" t="s">
        <v>4</v>
      </c>
      <c r="B1293" t="s">
        <v>80</v>
      </c>
      <c r="C1293">
        <v>0</v>
      </c>
      <c r="D1293" t="s">
        <v>72</v>
      </c>
      <c r="E1293">
        <v>47113747337.699997</v>
      </c>
    </row>
    <row r="1294" spans="1:5">
      <c r="A1294" t="s">
        <v>4</v>
      </c>
      <c r="B1294" t="s">
        <v>80</v>
      </c>
      <c r="C1294">
        <v>-1</v>
      </c>
      <c r="D1294" t="s">
        <v>72</v>
      </c>
      <c r="E1294">
        <v>59033900000</v>
      </c>
    </row>
    <row r="1295" spans="1:5">
      <c r="A1295" t="s">
        <v>4</v>
      </c>
      <c r="B1295" t="s">
        <v>80</v>
      </c>
      <c r="C1295">
        <v>-2</v>
      </c>
      <c r="D1295" t="s">
        <v>72</v>
      </c>
      <c r="E1295">
        <v>50803000000</v>
      </c>
    </row>
    <row r="1296" spans="1:5">
      <c r="A1296" t="s">
        <v>4</v>
      </c>
      <c r="B1296" t="s">
        <v>80</v>
      </c>
      <c r="C1296">
        <v>-3</v>
      </c>
      <c r="D1296" t="s">
        <v>72</v>
      </c>
      <c r="E1296">
        <v>53306062700</v>
      </c>
    </row>
    <row r="1297" spans="1:5">
      <c r="A1297" t="s">
        <v>4</v>
      </c>
      <c r="B1297" t="s">
        <v>80</v>
      </c>
      <c r="C1297">
        <v>-4</v>
      </c>
      <c r="D1297" t="s">
        <v>72</v>
      </c>
      <c r="E1297">
        <v>44133090600</v>
      </c>
    </row>
    <row r="1298" spans="1:5">
      <c r="A1298" t="s">
        <v>4</v>
      </c>
      <c r="B1298" t="s">
        <v>80</v>
      </c>
      <c r="C1298">
        <v>-5</v>
      </c>
      <c r="D1298" t="s">
        <v>72</v>
      </c>
      <c r="E1298">
        <v>47385733400</v>
      </c>
    </row>
    <row r="1299" spans="1:5">
      <c r="A1299" t="s">
        <v>4</v>
      </c>
      <c r="B1299" t="s">
        <v>80</v>
      </c>
      <c r="C1299">
        <v>-6</v>
      </c>
      <c r="D1299" t="s">
        <v>72</v>
      </c>
      <c r="E1299">
        <v>35856144270</v>
      </c>
    </row>
    <row r="1300" spans="1:5">
      <c r="A1300" t="s">
        <v>4</v>
      </c>
      <c r="B1300" t="s">
        <v>80</v>
      </c>
      <c r="C1300">
        <v>-7</v>
      </c>
      <c r="D1300" t="s">
        <v>72</v>
      </c>
      <c r="E1300">
        <v>21075460860</v>
      </c>
    </row>
    <row r="1301" spans="1:5">
      <c r="A1301" t="s">
        <v>4</v>
      </c>
      <c r="B1301" t="s">
        <v>80</v>
      </c>
      <c r="C1301">
        <v>-8</v>
      </c>
      <c r="D1301" t="s">
        <v>72</v>
      </c>
      <c r="E1301">
        <v>38533913260</v>
      </c>
    </row>
    <row r="1302" spans="1:5">
      <c r="A1302" t="s">
        <v>4</v>
      </c>
      <c r="B1302" t="s">
        <v>80</v>
      </c>
      <c r="C1302">
        <v>-9</v>
      </c>
      <c r="D1302" t="s">
        <v>72</v>
      </c>
      <c r="E1302">
        <v>29679289200</v>
      </c>
    </row>
    <row r="1303" spans="1:5">
      <c r="A1303" t="s">
        <v>4</v>
      </c>
      <c r="B1303" t="s">
        <v>80</v>
      </c>
      <c r="C1303">
        <v>-10</v>
      </c>
      <c r="D1303" t="s">
        <v>72</v>
      </c>
      <c r="E1303">
        <v>32456146740</v>
      </c>
    </row>
    <row r="1304" spans="1:5">
      <c r="A1304" t="s">
        <v>4</v>
      </c>
      <c r="B1304" t="s">
        <v>80</v>
      </c>
      <c r="C1304">
        <v>-11</v>
      </c>
      <c r="D1304" t="s">
        <v>72</v>
      </c>
      <c r="E1304">
        <v>35720684260</v>
      </c>
    </row>
    <row r="1305" spans="1:5">
      <c r="A1305" t="s">
        <v>4</v>
      </c>
      <c r="B1305" t="s">
        <v>80</v>
      </c>
      <c r="C1305">
        <v>-12</v>
      </c>
      <c r="D1305" t="s">
        <v>72</v>
      </c>
      <c r="E1305">
        <v>28573148480</v>
      </c>
    </row>
    <row r="1306" spans="1:5">
      <c r="A1306" t="s">
        <v>4</v>
      </c>
      <c r="B1306" t="s">
        <v>80</v>
      </c>
      <c r="C1306">
        <v>-13</v>
      </c>
      <c r="D1306" t="s">
        <v>72</v>
      </c>
      <c r="E1306">
        <v>13546645160</v>
      </c>
    </row>
    <row r="1307" spans="1:5">
      <c r="A1307" t="s">
        <v>4</v>
      </c>
      <c r="B1307" t="s">
        <v>80</v>
      </c>
      <c r="C1307">
        <v>-14</v>
      </c>
      <c r="D1307" t="s">
        <v>72</v>
      </c>
      <c r="E1307">
        <v>29719509120</v>
      </c>
    </row>
    <row r="1308" spans="1:5">
      <c r="A1308" t="s">
        <v>4</v>
      </c>
      <c r="B1308" t="s">
        <v>80</v>
      </c>
      <c r="C1308">
        <v>-15</v>
      </c>
      <c r="D1308" t="s">
        <v>72</v>
      </c>
      <c r="E1308">
        <v>143917970000</v>
      </c>
    </row>
    <row r="1309" spans="1:5">
      <c r="A1309" t="s">
        <v>4</v>
      </c>
      <c r="B1309" t="s">
        <v>80</v>
      </c>
      <c r="C1309">
        <v>-16</v>
      </c>
      <c r="D1309" t="s">
        <v>72</v>
      </c>
      <c r="E1309">
        <v>112587696750</v>
      </c>
    </row>
    <row r="1310" spans="1:5">
      <c r="A1310" t="s">
        <v>4</v>
      </c>
      <c r="B1310" t="s">
        <v>80</v>
      </c>
      <c r="C1310">
        <v>-17</v>
      </c>
      <c r="D1310" t="s">
        <v>72</v>
      </c>
      <c r="E1310">
        <v>42498130000</v>
      </c>
    </row>
    <row r="1311" spans="1:5">
      <c r="A1311" t="s">
        <v>4</v>
      </c>
      <c r="B1311" t="s">
        <v>80</v>
      </c>
      <c r="C1311">
        <v>0</v>
      </c>
      <c r="D1311" t="s">
        <v>60</v>
      </c>
      <c r="E1311">
        <v>13047100000</v>
      </c>
    </row>
    <row r="1312" spans="1:5">
      <c r="A1312" t="s">
        <v>4</v>
      </c>
      <c r="B1312" t="s">
        <v>80</v>
      </c>
      <c r="C1312">
        <v>-1</v>
      </c>
      <c r="D1312" t="s">
        <v>60</v>
      </c>
      <c r="E1312">
        <v>13433000000</v>
      </c>
    </row>
    <row r="1313" spans="1:5">
      <c r="A1313" t="s">
        <v>4</v>
      </c>
      <c r="B1313" t="s">
        <v>80</v>
      </c>
      <c r="C1313">
        <v>-2</v>
      </c>
      <c r="D1313" t="s">
        <v>60</v>
      </c>
      <c r="E1313">
        <v>16426900000</v>
      </c>
    </row>
    <row r="1314" spans="1:5">
      <c r="A1314" t="s">
        <v>4</v>
      </c>
      <c r="B1314" t="s">
        <v>80</v>
      </c>
      <c r="C1314">
        <v>-3</v>
      </c>
      <c r="D1314" t="s">
        <v>60</v>
      </c>
      <c r="E1314">
        <v>10310032900</v>
      </c>
    </row>
    <row r="1315" spans="1:5">
      <c r="A1315" t="s">
        <v>4</v>
      </c>
      <c r="B1315" t="s">
        <v>80</v>
      </c>
      <c r="C1315">
        <v>-4</v>
      </c>
      <c r="D1315" t="s">
        <v>60</v>
      </c>
      <c r="E1315">
        <v>9842749600</v>
      </c>
    </row>
    <row r="1316" spans="1:5">
      <c r="A1316" t="s">
        <v>4</v>
      </c>
      <c r="B1316" t="s">
        <v>80</v>
      </c>
      <c r="C1316">
        <v>-5</v>
      </c>
      <c r="D1316" t="s">
        <v>60</v>
      </c>
      <c r="E1316">
        <v>8640474700</v>
      </c>
    </row>
    <row r="1317" spans="1:5">
      <c r="A1317" t="s">
        <v>4</v>
      </c>
      <c r="B1317" t="s">
        <v>80</v>
      </c>
      <c r="C1317">
        <v>-6</v>
      </c>
      <c r="D1317" t="s">
        <v>60</v>
      </c>
      <c r="E1317">
        <v>8686365500</v>
      </c>
    </row>
    <row r="1318" spans="1:5">
      <c r="A1318" t="s">
        <v>4</v>
      </c>
      <c r="B1318" t="s">
        <v>80</v>
      </c>
      <c r="C1318">
        <v>-7</v>
      </c>
      <c r="D1318" t="s">
        <v>60</v>
      </c>
      <c r="E1318">
        <v>8433661850</v>
      </c>
    </row>
    <row r="1319" spans="1:5">
      <c r="A1319" t="s">
        <v>4</v>
      </c>
      <c r="B1319" t="s">
        <v>80</v>
      </c>
      <c r="C1319">
        <v>-8</v>
      </c>
      <c r="D1319" t="s">
        <v>60</v>
      </c>
      <c r="E1319">
        <v>7290975750</v>
      </c>
    </row>
    <row r="1320" spans="1:5">
      <c r="A1320" t="s">
        <v>4</v>
      </c>
      <c r="B1320" t="s">
        <v>80</v>
      </c>
      <c r="C1320">
        <v>-9</v>
      </c>
      <c r="D1320" t="s">
        <v>60</v>
      </c>
      <c r="E1320">
        <v>5038566500</v>
      </c>
    </row>
    <row r="1321" spans="1:5">
      <c r="A1321" t="s">
        <v>4</v>
      </c>
      <c r="B1321" t="s">
        <v>80</v>
      </c>
      <c r="C1321">
        <v>-10</v>
      </c>
      <c r="D1321" t="s">
        <v>60</v>
      </c>
      <c r="E1321">
        <v>6872256250</v>
      </c>
    </row>
    <row r="1322" spans="1:5">
      <c r="A1322" t="s">
        <v>4</v>
      </c>
      <c r="B1322" t="s">
        <v>80</v>
      </c>
      <c r="C1322">
        <v>-11</v>
      </c>
      <c r="D1322" t="s">
        <v>60</v>
      </c>
      <c r="E1322">
        <v>7029291600</v>
      </c>
    </row>
    <row r="1323" spans="1:5">
      <c r="A1323" t="s">
        <v>4</v>
      </c>
      <c r="B1323" t="s">
        <v>80</v>
      </c>
      <c r="C1323">
        <v>-12</v>
      </c>
      <c r="D1323" t="s">
        <v>60</v>
      </c>
      <c r="E1323">
        <v>6595744600</v>
      </c>
    </row>
    <row r="1324" spans="1:5">
      <c r="A1324" t="s">
        <v>4</v>
      </c>
      <c r="B1324" t="s">
        <v>80</v>
      </c>
      <c r="C1324">
        <v>-13</v>
      </c>
      <c r="D1324" t="s">
        <v>60</v>
      </c>
      <c r="E1324">
        <v>5413713400</v>
      </c>
    </row>
    <row r="1325" spans="1:5">
      <c r="A1325" t="s">
        <v>4</v>
      </c>
      <c r="B1325" t="s">
        <v>80</v>
      </c>
      <c r="C1325">
        <v>-14</v>
      </c>
      <c r="D1325" t="s">
        <v>60</v>
      </c>
      <c r="E1325">
        <v>4729027350</v>
      </c>
    </row>
    <row r="1326" spans="1:5">
      <c r="A1326" t="s">
        <v>4</v>
      </c>
      <c r="B1326" t="s">
        <v>80</v>
      </c>
      <c r="C1326">
        <v>-15</v>
      </c>
      <c r="D1326" t="s">
        <v>60</v>
      </c>
      <c r="E1326">
        <v>4301690200</v>
      </c>
    </row>
    <row r="1327" spans="1:5">
      <c r="A1327" t="s">
        <v>4</v>
      </c>
      <c r="B1327" t="s">
        <v>80</v>
      </c>
      <c r="C1327">
        <v>-16</v>
      </c>
      <c r="D1327" t="s">
        <v>60</v>
      </c>
      <c r="E1327">
        <v>3039425800</v>
      </c>
    </row>
    <row r="1328" spans="1:5">
      <c r="A1328" t="s">
        <v>4</v>
      </c>
      <c r="B1328" t="s">
        <v>80</v>
      </c>
      <c r="C1328">
        <v>-17</v>
      </c>
      <c r="D1328" t="s">
        <v>60</v>
      </c>
      <c r="E1328">
        <v>2013360300</v>
      </c>
    </row>
    <row r="1329" spans="1:5">
      <c r="A1329" t="s">
        <v>4</v>
      </c>
      <c r="B1329" t="s">
        <v>80</v>
      </c>
      <c r="C1329">
        <v>0</v>
      </c>
      <c r="D1329" t="s">
        <v>67</v>
      </c>
      <c r="E1329">
        <v>1511000000</v>
      </c>
    </row>
    <row r="1330" spans="1:5">
      <c r="A1330" t="s">
        <v>4</v>
      </c>
      <c r="B1330" t="s">
        <v>80</v>
      </c>
      <c r="C1330">
        <v>-1</v>
      </c>
      <c r="D1330" t="s">
        <v>67</v>
      </c>
      <c r="E1330">
        <v>1629000000</v>
      </c>
    </row>
    <row r="1331" spans="1:5">
      <c r="A1331" t="s">
        <v>4</v>
      </c>
      <c r="B1331" t="s">
        <v>80</v>
      </c>
      <c r="C1331">
        <v>-2</v>
      </c>
      <c r="D1331" t="s">
        <v>67</v>
      </c>
      <c r="E1331">
        <v>1485000000</v>
      </c>
    </row>
    <row r="1332" spans="1:5">
      <c r="A1332" t="s">
        <v>4</v>
      </c>
      <c r="B1332" t="s">
        <v>80</v>
      </c>
      <c r="C1332">
        <v>-3</v>
      </c>
      <c r="D1332" t="s">
        <v>67</v>
      </c>
      <c r="E1332">
        <v>1166648000</v>
      </c>
    </row>
    <row r="1333" spans="1:5">
      <c r="A1333" t="s">
        <v>4</v>
      </c>
      <c r="B1333" t="s">
        <v>80</v>
      </c>
      <c r="C1333">
        <v>-4</v>
      </c>
      <c r="D1333" t="s">
        <v>67</v>
      </c>
      <c r="E1333">
        <v>968089000</v>
      </c>
    </row>
    <row r="1334" spans="1:5">
      <c r="A1334" t="s">
        <v>4</v>
      </c>
      <c r="B1334" t="s">
        <v>80</v>
      </c>
      <c r="C1334">
        <v>-5</v>
      </c>
      <c r="D1334" t="s">
        <v>67</v>
      </c>
      <c r="E1334">
        <v>762736000</v>
      </c>
    </row>
    <row r="1335" spans="1:5">
      <c r="A1335" t="s">
        <v>4</v>
      </c>
      <c r="B1335" t="s">
        <v>80</v>
      </c>
      <c r="C1335">
        <v>-6</v>
      </c>
      <c r="D1335" t="s">
        <v>67</v>
      </c>
      <c r="E1335">
        <v>510592000</v>
      </c>
    </row>
    <row r="1336" spans="1:5">
      <c r="A1336" t="s">
        <v>4</v>
      </c>
      <c r="B1336" t="s">
        <v>80</v>
      </c>
      <c r="C1336">
        <v>-7</v>
      </c>
      <c r="D1336" t="s">
        <v>67</v>
      </c>
      <c r="E1336">
        <v>327507000</v>
      </c>
    </row>
    <row r="1337" spans="1:5">
      <c r="A1337" t="s">
        <v>4</v>
      </c>
      <c r="B1337" t="s">
        <v>80</v>
      </c>
      <c r="C1337">
        <v>-8</v>
      </c>
      <c r="D1337" t="s">
        <v>67</v>
      </c>
      <c r="E1337">
        <v>188988000</v>
      </c>
    </row>
    <row r="1338" spans="1:5">
      <c r="A1338" t="s">
        <v>4</v>
      </c>
      <c r="B1338" t="s">
        <v>80</v>
      </c>
      <c r="C1338">
        <v>-9</v>
      </c>
      <c r="D1338" t="s">
        <v>67</v>
      </c>
      <c r="E1338">
        <v>0</v>
      </c>
    </row>
    <row r="1339" spans="1:5">
      <c r="A1339" t="s">
        <v>4</v>
      </c>
      <c r="B1339" t="s">
        <v>80</v>
      </c>
      <c r="C1339">
        <v>-10</v>
      </c>
      <c r="D1339" t="s">
        <v>67</v>
      </c>
      <c r="E1339">
        <v>0</v>
      </c>
    </row>
    <row r="1340" spans="1:5">
      <c r="A1340" t="s">
        <v>4</v>
      </c>
      <c r="B1340" t="s">
        <v>80</v>
      </c>
      <c r="C1340">
        <v>-11</v>
      </c>
      <c r="D1340" t="s">
        <v>67</v>
      </c>
      <c r="E1340">
        <v>0</v>
      </c>
    </row>
    <row r="1341" spans="1:5">
      <c r="A1341" t="s">
        <v>4</v>
      </c>
      <c r="B1341" t="s">
        <v>80</v>
      </c>
      <c r="C1341">
        <v>-12</v>
      </c>
      <c r="D1341" t="s">
        <v>67</v>
      </c>
      <c r="E1341">
        <v>0</v>
      </c>
    </row>
    <row r="1342" spans="1:5">
      <c r="A1342" t="s">
        <v>4</v>
      </c>
      <c r="B1342" t="s">
        <v>80</v>
      </c>
      <c r="C1342">
        <v>-13</v>
      </c>
      <c r="D1342" t="s">
        <v>67</v>
      </c>
      <c r="E1342">
        <v>0</v>
      </c>
    </row>
    <row r="1343" spans="1:5">
      <c r="A1343" t="s">
        <v>4</v>
      </c>
      <c r="B1343" t="s">
        <v>80</v>
      </c>
      <c r="C1343">
        <v>-14</v>
      </c>
      <c r="D1343" t="s">
        <v>67</v>
      </c>
      <c r="E1343">
        <v>0</v>
      </c>
    </row>
    <row r="1344" spans="1:5">
      <c r="A1344" t="s">
        <v>4</v>
      </c>
      <c r="B1344" t="s">
        <v>80</v>
      </c>
      <c r="C1344">
        <v>-15</v>
      </c>
      <c r="D1344" t="s">
        <v>67</v>
      </c>
      <c r="E1344">
        <v>111035000</v>
      </c>
    </row>
    <row r="1345" spans="1:5">
      <c r="A1345" t="s">
        <v>4</v>
      </c>
      <c r="B1345" t="s">
        <v>80</v>
      </c>
      <c r="C1345">
        <v>-16</v>
      </c>
      <c r="D1345" t="s">
        <v>67</v>
      </c>
      <c r="E1345">
        <v>0</v>
      </c>
    </row>
    <row r="1346" spans="1:5">
      <c r="A1346" t="s">
        <v>4</v>
      </c>
      <c r="B1346" t="s">
        <v>80</v>
      </c>
      <c r="C1346">
        <v>-17</v>
      </c>
      <c r="D1346" t="s">
        <v>67</v>
      </c>
      <c r="E1346">
        <v>0</v>
      </c>
    </row>
    <row r="1347" spans="1:5">
      <c r="A1347" t="s">
        <v>4</v>
      </c>
      <c r="B1347" t="s">
        <v>80</v>
      </c>
      <c r="C1347">
        <v>0</v>
      </c>
      <c r="D1347" t="s">
        <v>75</v>
      </c>
      <c r="E1347">
        <v>0.12280000000000001</v>
      </c>
    </row>
    <row r="1348" spans="1:5">
      <c r="A1348" t="s">
        <v>4</v>
      </c>
      <c r="B1348" t="s">
        <v>80</v>
      </c>
      <c r="C1348">
        <v>-1</v>
      </c>
      <c r="D1348" t="s">
        <v>75</v>
      </c>
      <c r="E1348">
        <v>0.1386</v>
      </c>
    </row>
    <row r="1349" spans="1:5">
      <c r="A1349" t="s">
        <v>4</v>
      </c>
      <c r="B1349" t="s">
        <v>80</v>
      </c>
      <c r="C1349">
        <v>-2</v>
      </c>
      <c r="D1349" t="s">
        <v>75</v>
      </c>
      <c r="E1349">
        <v>0.15049999999999999</v>
      </c>
    </row>
    <row r="1350" spans="1:5">
      <c r="A1350" t="s">
        <v>4</v>
      </c>
      <c r="B1350" t="s">
        <v>80</v>
      </c>
      <c r="C1350">
        <v>-3</v>
      </c>
      <c r="D1350" t="s">
        <v>75</v>
      </c>
      <c r="E1350">
        <v>0.14749999999999999</v>
      </c>
    </row>
    <row r="1351" spans="1:5">
      <c r="A1351" t="s">
        <v>4</v>
      </c>
      <c r="B1351" t="s">
        <v>80</v>
      </c>
      <c r="C1351">
        <v>-4</v>
      </c>
      <c r="D1351" t="s">
        <v>75</v>
      </c>
      <c r="E1351">
        <v>0.1366</v>
      </c>
    </row>
    <row r="1352" spans="1:5">
      <c r="A1352" t="s">
        <v>4</v>
      </c>
      <c r="B1352" t="s">
        <v>80</v>
      </c>
      <c r="C1352">
        <v>-5</v>
      </c>
      <c r="D1352" t="s">
        <v>75</v>
      </c>
      <c r="E1352">
        <v>0.1239</v>
      </c>
    </row>
    <row r="1353" spans="1:5">
      <c r="A1353" t="s">
        <v>4</v>
      </c>
      <c r="B1353" t="s">
        <v>80</v>
      </c>
      <c r="C1353">
        <v>-6</v>
      </c>
      <c r="D1353" t="s">
        <v>75</v>
      </c>
      <c r="E1353">
        <v>9.6500000000000002E-2</v>
      </c>
    </row>
    <row r="1354" spans="1:5">
      <c r="A1354" t="s">
        <v>4</v>
      </c>
      <c r="B1354" t="s">
        <v>80</v>
      </c>
      <c r="C1354">
        <v>-7</v>
      </c>
      <c r="D1354" t="s">
        <v>75</v>
      </c>
      <c r="E1354">
        <v>0.1046</v>
      </c>
    </row>
    <row r="1355" spans="1:5">
      <c r="A1355" t="s">
        <v>4</v>
      </c>
      <c r="B1355" t="s">
        <v>80</v>
      </c>
      <c r="C1355">
        <v>-8</v>
      </c>
      <c r="D1355" t="s">
        <v>75</v>
      </c>
      <c r="E1355">
        <v>0.1072</v>
      </c>
    </row>
    <row r="1356" spans="1:5">
      <c r="A1356" t="s">
        <v>4</v>
      </c>
      <c r="B1356" t="s">
        <v>80</v>
      </c>
      <c r="C1356">
        <v>-9</v>
      </c>
      <c r="D1356" t="s">
        <v>75</v>
      </c>
      <c r="E1356">
        <v>9.6799999999999997E-2</v>
      </c>
    </row>
    <row r="1357" spans="1:5">
      <c r="A1357" t="s">
        <v>4</v>
      </c>
      <c r="B1357" t="s">
        <v>80</v>
      </c>
      <c r="C1357">
        <v>-10</v>
      </c>
      <c r="D1357" t="s">
        <v>75</v>
      </c>
      <c r="E1357">
        <v>0.10249999999999999</v>
      </c>
    </row>
    <row r="1358" spans="1:5">
      <c r="A1358" t="s">
        <v>4</v>
      </c>
      <c r="B1358" t="s">
        <v>80</v>
      </c>
      <c r="C1358">
        <v>-11</v>
      </c>
      <c r="D1358" t="s">
        <v>75</v>
      </c>
      <c r="E1358">
        <v>8.0399999999999999E-2</v>
      </c>
    </row>
    <row r="1359" spans="1:5">
      <c r="A1359" t="s">
        <v>4</v>
      </c>
      <c r="B1359" t="s">
        <v>80</v>
      </c>
      <c r="C1359">
        <v>-12</v>
      </c>
      <c r="D1359" t="s">
        <v>75</v>
      </c>
      <c r="E1359">
        <v>3.1899999999999998E-2</v>
      </c>
    </row>
    <row r="1360" spans="1:5">
      <c r="A1360" t="s">
        <v>4</v>
      </c>
      <c r="B1360" t="s">
        <v>80</v>
      </c>
      <c r="C1360">
        <v>-13</v>
      </c>
      <c r="D1360" t="s">
        <v>75</v>
      </c>
      <c r="E1360">
        <v>-5.4600000000000003E-2</v>
      </c>
    </row>
    <row r="1361" spans="1:5">
      <c r="A1361" t="s">
        <v>4</v>
      </c>
      <c r="B1361" t="s">
        <v>80</v>
      </c>
      <c r="C1361">
        <v>-14</v>
      </c>
      <c r="D1361" t="s">
        <v>75</v>
      </c>
      <c r="E1361">
        <v>-0.109</v>
      </c>
    </row>
    <row r="1362" spans="1:5">
      <c r="A1362" t="s">
        <v>4</v>
      </c>
      <c r="B1362" t="s">
        <v>80</v>
      </c>
      <c r="C1362">
        <v>-15</v>
      </c>
      <c r="D1362" t="s">
        <v>75</v>
      </c>
      <c r="E1362">
        <v>9.9000000000000005E-2</v>
      </c>
    </row>
    <row r="1363" spans="1:5">
      <c r="A1363" t="s">
        <v>4</v>
      </c>
      <c r="B1363" t="s">
        <v>80</v>
      </c>
      <c r="C1363">
        <v>-16</v>
      </c>
      <c r="D1363" t="s">
        <v>75</v>
      </c>
      <c r="E1363">
        <v>0.13170000000000001</v>
      </c>
    </row>
    <row r="1364" spans="1:5">
      <c r="A1364" t="s">
        <v>4</v>
      </c>
      <c r="B1364" t="s">
        <v>80</v>
      </c>
      <c r="C1364">
        <v>-17</v>
      </c>
      <c r="D1364" t="s">
        <v>75</v>
      </c>
      <c r="E1364">
        <v>0.1641</v>
      </c>
    </row>
    <row r="1365" spans="1:5">
      <c r="A1365" t="s">
        <v>4</v>
      </c>
      <c r="B1365" t="s">
        <v>80</v>
      </c>
      <c r="C1365">
        <v>0</v>
      </c>
      <c r="D1365" t="s">
        <v>69</v>
      </c>
      <c r="E1365">
        <v>-68000000</v>
      </c>
    </row>
    <row r="1366" spans="1:5">
      <c r="A1366" t="s">
        <v>4</v>
      </c>
      <c r="B1366" t="s">
        <v>80</v>
      </c>
      <c r="C1366">
        <v>-1</v>
      </c>
      <c r="D1366" t="s">
        <v>69</v>
      </c>
      <c r="E1366">
        <v>-68000000</v>
      </c>
    </row>
    <row r="1367" spans="1:5">
      <c r="A1367" t="s">
        <v>4</v>
      </c>
      <c r="B1367" t="s">
        <v>80</v>
      </c>
      <c r="C1367">
        <v>-2</v>
      </c>
      <c r="D1367" t="s">
        <v>69</v>
      </c>
      <c r="E1367">
        <v>-46000000</v>
      </c>
    </row>
    <row r="1368" spans="1:5">
      <c r="A1368" t="s">
        <v>4</v>
      </c>
      <c r="B1368" t="s">
        <v>80</v>
      </c>
      <c r="C1368">
        <v>-3</v>
      </c>
      <c r="D1368" t="s">
        <v>69</v>
      </c>
      <c r="E1368">
        <v>-108563000</v>
      </c>
    </row>
    <row r="1369" spans="1:5">
      <c r="A1369" t="s">
        <v>4</v>
      </c>
      <c r="B1369" t="s">
        <v>80</v>
      </c>
      <c r="C1369">
        <v>-4</v>
      </c>
      <c r="D1369" t="s">
        <v>69</v>
      </c>
      <c r="E1369">
        <v>-86750000</v>
      </c>
    </row>
    <row r="1370" spans="1:5">
      <c r="A1370" t="s">
        <v>4</v>
      </c>
      <c r="B1370" t="s">
        <v>80</v>
      </c>
      <c r="C1370">
        <v>-5</v>
      </c>
      <c r="D1370" t="s">
        <v>69</v>
      </c>
      <c r="E1370">
        <v>-47596000</v>
      </c>
    </row>
    <row r="1371" spans="1:5">
      <c r="A1371" t="s">
        <v>4</v>
      </c>
      <c r="B1371" t="s">
        <v>80</v>
      </c>
      <c r="C1371">
        <v>-6</v>
      </c>
      <c r="D1371" t="s">
        <v>69</v>
      </c>
      <c r="E1371">
        <v>-32754000</v>
      </c>
    </row>
    <row r="1372" spans="1:5">
      <c r="A1372" t="s">
        <v>4</v>
      </c>
      <c r="B1372" t="s">
        <v>80</v>
      </c>
      <c r="C1372">
        <v>-7</v>
      </c>
      <c r="D1372" t="s">
        <v>69</v>
      </c>
      <c r="E1372">
        <v>-57675000</v>
      </c>
    </row>
    <row r="1373" spans="1:5">
      <c r="A1373" t="s">
        <v>4</v>
      </c>
      <c r="B1373" t="s">
        <v>80</v>
      </c>
      <c r="C1373">
        <v>-8</v>
      </c>
      <c r="D1373" t="s">
        <v>69</v>
      </c>
      <c r="E1373">
        <v>78728000</v>
      </c>
    </row>
    <row r="1374" spans="1:5">
      <c r="A1374" t="s">
        <v>4</v>
      </c>
      <c r="B1374" t="s">
        <v>80</v>
      </c>
      <c r="C1374">
        <v>-9</v>
      </c>
      <c r="D1374" t="s">
        <v>69</v>
      </c>
      <c r="E1374">
        <v>41385000</v>
      </c>
    </row>
    <row r="1375" spans="1:5">
      <c r="A1375" t="s">
        <v>4</v>
      </c>
      <c r="B1375" t="s">
        <v>80</v>
      </c>
      <c r="C1375">
        <v>-10</v>
      </c>
      <c r="D1375" t="s">
        <v>69</v>
      </c>
      <c r="E1375">
        <v>-3073000</v>
      </c>
    </row>
    <row r="1376" spans="1:5">
      <c r="A1376" t="s">
        <v>4</v>
      </c>
      <c r="B1376" t="s">
        <v>80</v>
      </c>
      <c r="C1376">
        <v>-11</v>
      </c>
      <c r="D1376" t="s">
        <v>69</v>
      </c>
      <c r="E1376">
        <v>6338000</v>
      </c>
    </row>
    <row r="1377" spans="1:5">
      <c r="A1377" t="s">
        <v>4</v>
      </c>
      <c r="B1377" t="s">
        <v>80</v>
      </c>
      <c r="C1377">
        <v>-12</v>
      </c>
      <c r="D1377" t="s">
        <v>69</v>
      </c>
      <c r="E1377">
        <v>15139000</v>
      </c>
    </row>
    <row r="1378" spans="1:5">
      <c r="A1378" t="s">
        <v>4</v>
      </c>
      <c r="B1378" t="s">
        <v>80</v>
      </c>
      <c r="C1378">
        <v>-13</v>
      </c>
      <c r="D1378" t="s">
        <v>69</v>
      </c>
      <c r="E1378">
        <v>-130865000</v>
      </c>
    </row>
    <row r="1379" spans="1:5">
      <c r="A1379" t="s">
        <v>4</v>
      </c>
      <c r="B1379" t="s">
        <v>80</v>
      </c>
      <c r="C1379">
        <v>-14</v>
      </c>
      <c r="D1379" t="s">
        <v>69</v>
      </c>
      <c r="E1379">
        <v>-67979000</v>
      </c>
    </row>
    <row r="1380" spans="1:5">
      <c r="A1380" t="s">
        <v>4</v>
      </c>
      <c r="B1380" t="s">
        <v>80</v>
      </c>
      <c r="C1380">
        <v>-15</v>
      </c>
      <c r="D1380" t="s">
        <v>69</v>
      </c>
      <c r="E1380">
        <v>-25358000</v>
      </c>
    </row>
    <row r="1381" spans="1:5">
      <c r="A1381" t="s">
        <v>4</v>
      </c>
      <c r="B1381" t="s">
        <v>80</v>
      </c>
      <c r="C1381">
        <v>-16</v>
      </c>
      <c r="D1381" t="s">
        <v>69</v>
      </c>
      <c r="E1381">
        <v>12325000</v>
      </c>
    </row>
    <row r="1382" spans="1:5">
      <c r="A1382" t="s">
        <v>4</v>
      </c>
      <c r="B1382" t="s">
        <v>80</v>
      </c>
      <c r="C1382">
        <v>-17</v>
      </c>
      <c r="D1382" t="s">
        <v>69</v>
      </c>
      <c r="E1382">
        <v>0</v>
      </c>
    </row>
    <row r="1383" spans="1:5">
      <c r="A1383" t="s">
        <v>4</v>
      </c>
      <c r="B1383" t="s">
        <v>80</v>
      </c>
      <c r="C1383">
        <v>0</v>
      </c>
      <c r="D1383" t="s">
        <v>76</v>
      </c>
      <c r="E1383">
        <v>2.76E-2</v>
      </c>
    </row>
    <row r="1384" spans="1:5">
      <c r="A1384" t="s">
        <v>4</v>
      </c>
      <c r="B1384" t="s">
        <v>80</v>
      </c>
      <c r="C1384">
        <v>-1</v>
      </c>
      <c r="D1384" t="s">
        <v>76</v>
      </c>
      <c r="E1384">
        <v>5.2499999999999998E-2</v>
      </c>
    </row>
    <row r="1385" spans="1:5">
      <c r="A1385" t="s">
        <v>4</v>
      </c>
      <c r="B1385" t="s">
        <v>80</v>
      </c>
      <c r="C1385">
        <v>-2</v>
      </c>
      <c r="D1385" t="s">
        <v>76</v>
      </c>
      <c r="E1385">
        <v>6.9500000000000006E-2</v>
      </c>
    </row>
    <row r="1386" spans="1:5">
      <c r="A1386" t="s">
        <v>4</v>
      </c>
      <c r="B1386" t="s">
        <v>80</v>
      </c>
      <c r="C1386">
        <v>-3</v>
      </c>
      <c r="D1386" t="s">
        <v>76</v>
      </c>
      <c r="E1386">
        <v>8.5300000000000001E-2</v>
      </c>
    </row>
    <row r="1387" spans="1:5">
      <c r="A1387" t="s">
        <v>4</v>
      </c>
      <c r="B1387" t="s">
        <v>80</v>
      </c>
      <c r="C1387">
        <v>-4</v>
      </c>
      <c r="D1387" t="s">
        <v>76</v>
      </c>
      <c r="E1387">
        <v>0.1759</v>
      </c>
    </row>
    <row r="1388" spans="1:5">
      <c r="A1388" t="s">
        <v>4</v>
      </c>
      <c r="B1388" t="s">
        <v>80</v>
      </c>
      <c r="C1388">
        <v>-5</v>
      </c>
      <c r="D1388" t="s">
        <v>76</v>
      </c>
      <c r="E1388">
        <v>0.21310000000000001</v>
      </c>
    </row>
    <row r="1389" spans="1:5">
      <c r="A1389" t="s">
        <v>4</v>
      </c>
      <c r="B1389" t="s">
        <v>80</v>
      </c>
      <c r="C1389">
        <v>-6</v>
      </c>
      <c r="D1389" t="s">
        <v>76</v>
      </c>
      <c r="E1389">
        <v>-5.7200000000000001E-2</v>
      </c>
    </row>
    <row r="1390" spans="1:5">
      <c r="A1390" t="s">
        <v>4</v>
      </c>
      <c r="B1390" t="s">
        <v>80</v>
      </c>
      <c r="C1390">
        <v>-7</v>
      </c>
      <c r="D1390" t="s">
        <v>76</v>
      </c>
      <c r="E1390">
        <v>0.1244</v>
      </c>
    </row>
    <row r="1391" spans="1:5">
      <c r="A1391" t="s">
        <v>4</v>
      </c>
      <c r="B1391" t="s">
        <v>80</v>
      </c>
      <c r="C1391">
        <v>-8</v>
      </c>
      <c r="D1391" t="s">
        <v>76</v>
      </c>
      <c r="E1391">
        <v>0.186</v>
      </c>
    </row>
    <row r="1392" spans="1:5">
      <c r="A1392" t="s">
        <v>4</v>
      </c>
      <c r="B1392" t="s">
        <v>80</v>
      </c>
      <c r="C1392">
        <v>-9</v>
      </c>
      <c r="D1392" t="s">
        <v>76</v>
      </c>
      <c r="E1392">
        <v>0.15429999999999999</v>
      </c>
    </row>
    <row r="1393" spans="1:5">
      <c r="A1393" t="s">
        <v>4</v>
      </c>
      <c r="B1393" t="s">
        <v>80</v>
      </c>
      <c r="C1393">
        <v>-10</v>
      </c>
      <c r="D1393" t="s">
        <v>76</v>
      </c>
      <c r="E1393">
        <v>0.17430000000000001</v>
      </c>
    </row>
    <row r="1394" spans="1:5">
      <c r="A1394" t="s">
        <v>4</v>
      </c>
      <c r="B1394" t="s">
        <v>80</v>
      </c>
      <c r="C1394">
        <v>-11</v>
      </c>
      <c r="D1394" t="s">
        <v>76</v>
      </c>
      <c r="E1394">
        <v>0.31950000000000001</v>
      </c>
    </row>
    <row r="1395" spans="1:5">
      <c r="A1395" t="s">
        <v>4</v>
      </c>
      <c r="B1395" t="s">
        <v>80</v>
      </c>
      <c r="C1395">
        <v>-12</v>
      </c>
      <c r="D1395" t="s">
        <v>76</v>
      </c>
      <c r="E1395">
        <v>0.14680000000000001</v>
      </c>
    </row>
    <row r="1396" spans="1:5">
      <c r="A1396" t="s">
        <v>4</v>
      </c>
      <c r="B1396" t="s">
        <v>80</v>
      </c>
      <c r="C1396">
        <v>-13</v>
      </c>
      <c r="D1396" t="s">
        <v>76</v>
      </c>
      <c r="E1396">
        <v>-0.23300000000000001</v>
      </c>
    </row>
    <row r="1397" spans="1:5">
      <c r="A1397" t="s">
        <v>4</v>
      </c>
      <c r="B1397" t="s">
        <v>80</v>
      </c>
      <c r="C1397">
        <v>-14</v>
      </c>
      <c r="D1397" t="s">
        <v>76</v>
      </c>
      <c r="E1397">
        <v>-0.2009</v>
      </c>
    </row>
    <row r="1398" spans="1:5">
      <c r="A1398" t="s">
        <v>4</v>
      </c>
      <c r="B1398" t="s">
        <v>80</v>
      </c>
      <c r="C1398">
        <v>-15</v>
      </c>
      <c r="D1398" t="s">
        <v>76</v>
      </c>
      <c r="E1398">
        <v>0.32119999999999999</v>
      </c>
    </row>
    <row r="1399" spans="1:5">
      <c r="A1399" t="s">
        <v>4</v>
      </c>
      <c r="B1399" t="s">
        <v>80</v>
      </c>
      <c r="C1399">
        <v>-16</v>
      </c>
      <c r="D1399" t="s">
        <v>76</v>
      </c>
      <c r="E1399">
        <v>0.69</v>
      </c>
    </row>
    <row r="1400" spans="1:5">
      <c r="A1400" t="s">
        <v>4</v>
      </c>
      <c r="B1400" t="s">
        <v>80</v>
      </c>
      <c r="C1400">
        <v>0</v>
      </c>
      <c r="D1400" t="s">
        <v>58</v>
      </c>
      <c r="E1400">
        <v>0.1207</v>
      </c>
    </row>
    <row r="1401" spans="1:5">
      <c r="A1401" t="s">
        <v>4</v>
      </c>
      <c r="B1401" t="s">
        <v>80</v>
      </c>
      <c r="C1401">
        <v>-1</v>
      </c>
      <c r="D1401" t="s">
        <v>58</v>
      </c>
      <c r="E1401">
        <v>0.1469</v>
      </c>
    </row>
    <row r="1402" spans="1:5">
      <c r="A1402" t="s">
        <v>4</v>
      </c>
      <c r="B1402" t="s">
        <v>80</v>
      </c>
      <c r="C1402">
        <v>-2</v>
      </c>
      <c r="D1402" t="s">
        <v>58</v>
      </c>
      <c r="E1402">
        <v>0.1608</v>
      </c>
    </row>
    <row r="1403" spans="1:5">
      <c r="A1403" t="s">
        <v>4</v>
      </c>
      <c r="B1403" t="s">
        <v>80</v>
      </c>
      <c r="C1403">
        <v>-3</v>
      </c>
      <c r="D1403" t="s">
        <v>58</v>
      </c>
      <c r="E1403">
        <v>0.15529999999999999</v>
      </c>
    </row>
    <row r="1404" spans="1:5">
      <c r="A1404" t="s">
        <v>4</v>
      </c>
      <c r="B1404" t="s">
        <v>80</v>
      </c>
      <c r="C1404">
        <v>-4</v>
      </c>
      <c r="D1404" t="s">
        <v>58</v>
      </c>
      <c r="E1404">
        <v>0.1421</v>
      </c>
    </row>
    <row r="1405" spans="1:5">
      <c r="A1405" t="s">
        <v>4</v>
      </c>
      <c r="B1405" t="s">
        <v>80</v>
      </c>
      <c r="C1405">
        <v>-5</v>
      </c>
      <c r="D1405" t="s">
        <v>58</v>
      </c>
      <c r="E1405">
        <v>0.12379999999999999</v>
      </c>
    </row>
    <row r="1406" spans="1:5">
      <c r="A1406" t="s">
        <v>4</v>
      </c>
      <c r="B1406" t="s">
        <v>80</v>
      </c>
      <c r="C1406">
        <v>-6</v>
      </c>
      <c r="D1406" t="s">
        <v>58</v>
      </c>
      <c r="E1406">
        <v>0.10349999999999999</v>
      </c>
    </row>
    <row r="1407" spans="1:5">
      <c r="A1407" t="s">
        <v>4</v>
      </c>
      <c r="B1407" t="s">
        <v>80</v>
      </c>
      <c r="C1407">
        <v>-7</v>
      </c>
      <c r="D1407" t="s">
        <v>58</v>
      </c>
      <c r="E1407">
        <v>0.1234</v>
      </c>
    </row>
    <row r="1408" spans="1:5">
      <c r="A1408" t="s">
        <v>4</v>
      </c>
      <c r="B1408" t="s">
        <v>80</v>
      </c>
      <c r="C1408">
        <v>-8</v>
      </c>
      <c r="D1408" t="s">
        <v>58</v>
      </c>
      <c r="E1408">
        <v>0.1171</v>
      </c>
    </row>
    <row r="1409" spans="1:5">
      <c r="A1409" t="s">
        <v>4</v>
      </c>
      <c r="B1409" t="s">
        <v>80</v>
      </c>
      <c r="C1409">
        <v>-9</v>
      </c>
      <c r="D1409" t="s">
        <v>58</v>
      </c>
      <c r="E1409">
        <v>0.1099</v>
      </c>
    </row>
    <row r="1410" spans="1:5">
      <c r="A1410" t="s">
        <v>4</v>
      </c>
      <c r="B1410" t="s">
        <v>80</v>
      </c>
      <c r="C1410">
        <v>-10</v>
      </c>
      <c r="D1410" t="s">
        <v>58</v>
      </c>
      <c r="E1410">
        <v>0.12859999999999999</v>
      </c>
    </row>
    <row r="1411" spans="1:5">
      <c r="A1411" t="s">
        <v>4</v>
      </c>
      <c r="B1411" t="s">
        <v>80</v>
      </c>
      <c r="C1411">
        <v>-11</v>
      </c>
      <c r="D1411" t="s">
        <v>58</v>
      </c>
      <c r="E1411">
        <v>9.4399999999999998E-2</v>
      </c>
    </row>
    <row r="1412" spans="1:5">
      <c r="A1412" t="s">
        <v>4</v>
      </c>
      <c r="B1412" t="s">
        <v>80</v>
      </c>
      <c r="C1412">
        <v>-12</v>
      </c>
      <c r="D1412" t="s">
        <v>58</v>
      </c>
      <c r="E1412">
        <v>3.6999999999999998E-2</v>
      </c>
    </row>
    <row r="1413" spans="1:5">
      <c r="A1413" t="s">
        <v>4</v>
      </c>
      <c r="B1413" t="s">
        <v>80</v>
      </c>
      <c r="C1413">
        <v>-13</v>
      </c>
      <c r="D1413" t="s">
        <v>58</v>
      </c>
      <c r="E1413">
        <v>-6.6299999999999998E-2</v>
      </c>
    </row>
    <row r="1414" spans="1:5">
      <c r="A1414" t="s">
        <v>4</v>
      </c>
      <c r="B1414" t="s">
        <v>80</v>
      </c>
      <c r="C1414">
        <v>-14</v>
      </c>
      <c r="D1414" t="s">
        <v>58</v>
      </c>
      <c r="E1414">
        <v>-0.14729999999999999</v>
      </c>
    </row>
    <row r="1415" spans="1:5">
      <c r="A1415" t="s">
        <v>4</v>
      </c>
      <c r="B1415" t="s">
        <v>80</v>
      </c>
      <c r="C1415">
        <v>-15</v>
      </c>
      <c r="D1415" t="s">
        <v>58</v>
      </c>
      <c r="E1415">
        <v>0.19109999999999999</v>
      </c>
    </row>
    <row r="1416" spans="1:5">
      <c r="A1416" t="s">
        <v>4</v>
      </c>
      <c r="B1416" t="s">
        <v>80</v>
      </c>
      <c r="C1416">
        <v>-16</v>
      </c>
      <c r="D1416" t="s">
        <v>58</v>
      </c>
      <c r="E1416">
        <v>0.31</v>
      </c>
    </row>
    <row r="1417" spans="1:5">
      <c r="A1417" t="s">
        <v>4</v>
      </c>
      <c r="B1417" t="s">
        <v>80</v>
      </c>
      <c r="C1417">
        <v>-17</v>
      </c>
      <c r="D1417" t="s">
        <v>58</v>
      </c>
      <c r="E1417">
        <v>0.31640000000000001</v>
      </c>
    </row>
    <row r="1418" spans="1:5">
      <c r="A1418" t="s">
        <v>4</v>
      </c>
      <c r="B1418" t="s">
        <v>80</v>
      </c>
      <c r="C1418">
        <v>0</v>
      </c>
      <c r="D1418" t="s">
        <v>70</v>
      </c>
      <c r="E1418">
        <v>1938837339</v>
      </c>
    </row>
    <row r="1419" spans="1:5">
      <c r="A1419" t="s">
        <v>4</v>
      </c>
      <c r="B1419" t="s">
        <v>80</v>
      </c>
      <c r="C1419">
        <v>-1</v>
      </c>
      <c r="D1419" t="s">
        <v>70</v>
      </c>
      <c r="E1419">
        <v>1985000000</v>
      </c>
    </row>
    <row r="1420" spans="1:5">
      <c r="A1420" t="s">
        <v>4</v>
      </c>
      <c r="B1420" t="s">
        <v>80</v>
      </c>
      <c r="C1420">
        <v>-2</v>
      </c>
      <c r="D1420" t="s">
        <v>70</v>
      </c>
      <c r="E1420">
        <v>2020000000</v>
      </c>
    </row>
    <row r="1421" spans="1:5">
      <c r="A1421" t="s">
        <v>4</v>
      </c>
      <c r="B1421" t="s">
        <v>80</v>
      </c>
      <c r="C1421">
        <v>-3</v>
      </c>
      <c r="D1421" t="s">
        <v>70</v>
      </c>
      <c r="E1421">
        <v>2106959000</v>
      </c>
    </row>
    <row r="1422" spans="1:5">
      <c r="A1422" t="s">
        <v>4</v>
      </c>
      <c r="B1422" t="s">
        <v>80</v>
      </c>
      <c r="C1422">
        <v>-4</v>
      </c>
      <c r="D1422" t="s">
        <v>70</v>
      </c>
      <c r="E1422">
        <v>2048890000</v>
      </c>
    </row>
    <row r="1423" spans="1:5">
      <c r="A1423" t="s">
        <v>4</v>
      </c>
      <c r="B1423" t="s">
        <v>80</v>
      </c>
      <c r="C1423">
        <v>-5</v>
      </c>
      <c r="D1423" t="s">
        <v>70</v>
      </c>
      <c r="E1423">
        <v>2069246000</v>
      </c>
    </row>
    <row r="1424" spans="1:5">
      <c r="A1424" t="s">
        <v>4</v>
      </c>
      <c r="B1424" t="s">
        <v>80</v>
      </c>
      <c r="C1424">
        <v>-6</v>
      </c>
      <c r="D1424" t="s">
        <v>70</v>
      </c>
      <c r="E1424">
        <v>2052441000</v>
      </c>
    </row>
    <row r="1425" spans="1:5">
      <c r="A1425" t="s">
        <v>4</v>
      </c>
      <c r="B1425" t="s">
        <v>80</v>
      </c>
      <c r="C1425">
        <v>-7</v>
      </c>
      <c r="D1425" t="s">
        <v>70</v>
      </c>
      <c r="E1425">
        <v>2012938000</v>
      </c>
    </row>
    <row r="1426" spans="1:5">
      <c r="A1426" t="s">
        <v>4</v>
      </c>
      <c r="B1426" t="s">
        <v>80</v>
      </c>
      <c r="C1426">
        <v>-8</v>
      </c>
      <c r="D1426" t="s">
        <v>70</v>
      </c>
      <c r="E1426">
        <v>2079542000</v>
      </c>
    </row>
    <row r="1427" spans="1:5">
      <c r="A1427" t="s">
        <v>4</v>
      </c>
      <c r="B1427" t="s">
        <v>80</v>
      </c>
      <c r="C1427">
        <v>-9</v>
      </c>
      <c r="D1427" t="s">
        <v>70</v>
      </c>
      <c r="E1427">
        <v>2248431000</v>
      </c>
    </row>
    <row r="1428" spans="1:5">
      <c r="A1428" t="s">
        <v>4</v>
      </c>
      <c r="B1428" t="s">
        <v>80</v>
      </c>
      <c r="C1428">
        <v>-10</v>
      </c>
      <c r="D1428" t="s">
        <v>70</v>
      </c>
      <c r="E1428">
        <v>2382977000</v>
      </c>
    </row>
    <row r="1429" spans="1:5">
      <c r="A1429" t="s">
        <v>4</v>
      </c>
      <c r="B1429" t="s">
        <v>80</v>
      </c>
      <c r="C1429">
        <v>-11</v>
      </c>
      <c r="D1429" t="s">
        <v>70</v>
      </c>
      <c r="E1429">
        <v>2402198000</v>
      </c>
    </row>
    <row r="1430" spans="1:5">
      <c r="A1430" t="s">
        <v>4</v>
      </c>
      <c r="B1430" t="s">
        <v>80</v>
      </c>
      <c r="C1430">
        <v>-12</v>
      </c>
      <c r="D1430" t="s">
        <v>70</v>
      </c>
      <c r="E1430">
        <v>2211544000</v>
      </c>
    </row>
    <row r="1431" spans="1:5">
      <c r="A1431" t="s">
        <v>4</v>
      </c>
      <c r="B1431" t="s">
        <v>80</v>
      </c>
      <c r="C1431">
        <v>-13</v>
      </c>
      <c r="D1431" t="s">
        <v>70</v>
      </c>
      <c r="E1431">
        <v>2206294000</v>
      </c>
    </row>
    <row r="1432" spans="1:5">
      <c r="A1432" t="s">
        <v>4</v>
      </c>
      <c r="B1432" t="s">
        <v>80</v>
      </c>
      <c r="C1432">
        <v>-14</v>
      </c>
      <c r="D1432" t="s">
        <v>70</v>
      </c>
      <c r="E1432">
        <v>2211273000</v>
      </c>
    </row>
    <row r="1433" spans="1:5">
      <c r="A1433" t="s">
        <v>4</v>
      </c>
      <c r="B1433" t="s">
        <v>80</v>
      </c>
      <c r="C1433">
        <v>-15</v>
      </c>
      <c r="D1433" t="s">
        <v>70</v>
      </c>
      <c r="E1433">
        <v>2164180000</v>
      </c>
    </row>
    <row r="1434" spans="1:5">
      <c r="A1434" t="s">
        <v>4</v>
      </c>
      <c r="B1434" t="s">
        <v>80</v>
      </c>
      <c r="C1434">
        <v>-16</v>
      </c>
      <c r="D1434" t="s">
        <v>70</v>
      </c>
      <c r="E1434">
        <v>2061102000</v>
      </c>
    </row>
    <row r="1435" spans="1:5">
      <c r="A1435" t="s">
        <v>4</v>
      </c>
      <c r="B1435" t="s">
        <v>80</v>
      </c>
      <c r="C1435">
        <v>-17</v>
      </c>
      <c r="D1435" t="s">
        <v>70</v>
      </c>
      <c r="E1435">
        <v>1999912000</v>
      </c>
    </row>
    <row r="1436" spans="1:5">
      <c r="A1436" t="s">
        <v>4</v>
      </c>
      <c r="B1436" t="s">
        <v>80</v>
      </c>
      <c r="C1436">
        <v>0</v>
      </c>
      <c r="D1436" t="s">
        <v>66</v>
      </c>
      <c r="E1436">
        <v>0</v>
      </c>
    </row>
    <row r="1437" spans="1:5">
      <c r="A1437" t="s">
        <v>4</v>
      </c>
      <c r="B1437" t="s">
        <v>80</v>
      </c>
      <c r="C1437">
        <v>-1</v>
      </c>
      <c r="D1437" t="s">
        <v>66</v>
      </c>
      <c r="E1437">
        <v>0</v>
      </c>
    </row>
    <row r="1438" spans="1:5">
      <c r="A1438" t="s">
        <v>4</v>
      </c>
      <c r="B1438" t="s">
        <v>80</v>
      </c>
      <c r="C1438">
        <v>-2</v>
      </c>
      <c r="D1438" t="s">
        <v>66</v>
      </c>
      <c r="E1438">
        <v>0</v>
      </c>
    </row>
    <row r="1439" spans="1:5">
      <c r="A1439" t="s">
        <v>4</v>
      </c>
      <c r="B1439" t="s">
        <v>80</v>
      </c>
      <c r="C1439">
        <v>-3</v>
      </c>
      <c r="D1439" t="s">
        <v>66</v>
      </c>
      <c r="E1439">
        <v>0</v>
      </c>
    </row>
    <row r="1440" spans="1:5">
      <c r="A1440" t="s">
        <v>4</v>
      </c>
      <c r="B1440" t="s">
        <v>80</v>
      </c>
      <c r="C1440">
        <v>-4</v>
      </c>
      <c r="D1440" t="s">
        <v>66</v>
      </c>
      <c r="E1440">
        <v>0</v>
      </c>
    </row>
    <row r="1441" spans="1:5">
      <c r="A1441" t="s">
        <v>4</v>
      </c>
      <c r="B1441" t="s">
        <v>80</v>
      </c>
      <c r="C1441">
        <v>-5</v>
      </c>
      <c r="D1441" t="s">
        <v>66</v>
      </c>
      <c r="E1441">
        <v>0</v>
      </c>
    </row>
    <row r="1442" spans="1:5">
      <c r="A1442" t="s">
        <v>4</v>
      </c>
      <c r="B1442" t="s">
        <v>80</v>
      </c>
      <c r="C1442">
        <v>-6</v>
      </c>
      <c r="D1442" t="s">
        <v>66</v>
      </c>
      <c r="E1442">
        <v>0</v>
      </c>
    </row>
    <row r="1443" spans="1:5">
      <c r="A1443" t="s">
        <v>4</v>
      </c>
      <c r="B1443" t="s">
        <v>80</v>
      </c>
      <c r="C1443">
        <v>-7</v>
      </c>
      <c r="D1443" t="s">
        <v>66</v>
      </c>
      <c r="E1443">
        <v>0</v>
      </c>
    </row>
    <row r="1444" spans="1:5">
      <c r="A1444" t="s">
        <v>4</v>
      </c>
      <c r="B1444" t="s">
        <v>80</v>
      </c>
      <c r="C1444">
        <v>-8</v>
      </c>
      <c r="D1444" t="s">
        <v>66</v>
      </c>
      <c r="E1444">
        <v>0</v>
      </c>
    </row>
    <row r="1445" spans="1:5">
      <c r="A1445" t="s">
        <v>4</v>
      </c>
      <c r="B1445" t="s">
        <v>80</v>
      </c>
      <c r="C1445">
        <v>-9</v>
      </c>
      <c r="D1445" t="s">
        <v>66</v>
      </c>
      <c r="E1445">
        <v>0</v>
      </c>
    </row>
    <row r="1446" spans="1:5">
      <c r="A1446" t="s">
        <v>4</v>
      </c>
      <c r="B1446" t="s">
        <v>80</v>
      </c>
      <c r="C1446">
        <v>-10</v>
      </c>
      <c r="D1446" t="s">
        <v>66</v>
      </c>
      <c r="E1446">
        <v>0</v>
      </c>
    </row>
    <row r="1447" spans="1:5">
      <c r="A1447" t="s">
        <v>4</v>
      </c>
      <c r="B1447" t="s">
        <v>80</v>
      </c>
      <c r="C1447">
        <v>-11</v>
      </c>
      <c r="D1447" t="s">
        <v>66</v>
      </c>
      <c r="E1447">
        <v>0</v>
      </c>
    </row>
    <row r="1448" spans="1:5">
      <c r="A1448" t="s">
        <v>4</v>
      </c>
      <c r="B1448" t="s">
        <v>80</v>
      </c>
      <c r="C1448">
        <v>-12</v>
      </c>
      <c r="D1448" t="s">
        <v>66</v>
      </c>
      <c r="E1448">
        <v>0</v>
      </c>
    </row>
    <row r="1449" spans="1:5">
      <c r="A1449" t="s">
        <v>4</v>
      </c>
      <c r="B1449" t="s">
        <v>80</v>
      </c>
      <c r="C1449">
        <v>-13</v>
      </c>
      <c r="D1449" t="s">
        <v>66</v>
      </c>
      <c r="E1449">
        <v>0</v>
      </c>
    </row>
    <row r="1450" spans="1:5">
      <c r="A1450" t="s">
        <v>4</v>
      </c>
      <c r="B1450" t="s">
        <v>80</v>
      </c>
      <c r="C1450">
        <v>-14</v>
      </c>
      <c r="D1450" t="s">
        <v>66</v>
      </c>
      <c r="E1450">
        <v>0</v>
      </c>
    </row>
    <row r="1451" spans="1:5">
      <c r="A1451" t="s">
        <v>4</v>
      </c>
      <c r="B1451" t="s">
        <v>80</v>
      </c>
      <c r="C1451">
        <v>-15</v>
      </c>
      <c r="D1451" t="s">
        <v>66</v>
      </c>
      <c r="E1451">
        <v>0</v>
      </c>
    </row>
    <row r="1452" spans="1:5">
      <c r="A1452" t="s">
        <v>4</v>
      </c>
      <c r="B1452" t="s">
        <v>80</v>
      </c>
      <c r="C1452">
        <v>-16</v>
      </c>
      <c r="D1452" t="s">
        <v>66</v>
      </c>
      <c r="E1452">
        <v>0</v>
      </c>
    </row>
    <row r="1453" spans="1:5">
      <c r="A1453" t="s">
        <v>4</v>
      </c>
      <c r="B1453" t="s">
        <v>80</v>
      </c>
      <c r="C1453">
        <v>-17</v>
      </c>
      <c r="D1453" t="s">
        <v>66</v>
      </c>
      <c r="E1453">
        <v>0</v>
      </c>
    </row>
    <row r="1454" spans="1:5">
      <c r="A1454" t="s">
        <v>4</v>
      </c>
      <c r="B1454" t="s">
        <v>80</v>
      </c>
      <c r="C1454">
        <v>0</v>
      </c>
      <c r="D1454" t="s">
        <v>71</v>
      </c>
      <c r="E1454">
        <v>24.3</v>
      </c>
    </row>
    <row r="1455" spans="1:5">
      <c r="A1455" t="s">
        <v>4</v>
      </c>
      <c r="B1455" t="s">
        <v>80</v>
      </c>
      <c r="C1455">
        <v>-1</v>
      </c>
      <c r="D1455" t="s">
        <v>71</v>
      </c>
      <c r="E1455">
        <v>29.74</v>
      </c>
    </row>
    <row r="1456" spans="1:5">
      <c r="A1456" t="s">
        <v>4</v>
      </c>
      <c r="B1456" t="s">
        <v>80</v>
      </c>
      <c r="C1456">
        <v>-2</v>
      </c>
      <c r="D1456" t="s">
        <v>71</v>
      </c>
      <c r="E1456">
        <v>25.15</v>
      </c>
    </row>
    <row r="1457" spans="1:5">
      <c r="A1457" t="s">
        <v>4</v>
      </c>
      <c r="B1457" t="s">
        <v>80</v>
      </c>
      <c r="C1457">
        <v>-3</v>
      </c>
      <c r="D1457" t="s">
        <v>71</v>
      </c>
      <c r="E1457">
        <v>25.3</v>
      </c>
    </row>
    <row r="1458" spans="1:5">
      <c r="A1458" t="s">
        <v>4</v>
      </c>
      <c r="B1458" t="s">
        <v>80</v>
      </c>
      <c r="C1458">
        <v>-4</v>
      </c>
      <c r="D1458" t="s">
        <v>71</v>
      </c>
      <c r="E1458">
        <v>21.54</v>
      </c>
    </row>
    <row r="1459" spans="1:5">
      <c r="A1459" t="s">
        <v>4</v>
      </c>
      <c r="B1459" t="s">
        <v>80</v>
      </c>
      <c r="C1459">
        <v>-5</v>
      </c>
      <c r="D1459" t="s">
        <v>71</v>
      </c>
      <c r="E1459">
        <v>22.9</v>
      </c>
    </row>
    <row r="1460" spans="1:5">
      <c r="A1460" t="s">
        <v>4</v>
      </c>
      <c r="B1460" t="s">
        <v>80</v>
      </c>
      <c r="C1460">
        <v>-6</v>
      </c>
      <c r="D1460" t="s">
        <v>71</v>
      </c>
      <c r="E1460">
        <v>17.47</v>
      </c>
    </row>
    <row r="1461" spans="1:5">
      <c r="A1461" t="s">
        <v>4</v>
      </c>
      <c r="B1461" t="s">
        <v>80</v>
      </c>
      <c r="C1461">
        <v>-7</v>
      </c>
      <c r="D1461" t="s">
        <v>71</v>
      </c>
      <c r="E1461">
        <v>10.47</v>
      </c>
    </row>
    <row r="1462" spans="1:5">
      <c r="A1462" t="s">
        <v>4</v>
      </c>
      <c r="B1462" t="s">
        <v>80</v>
      </c>
      <c r="C1462">
        <v>-8</v>
      </c>
      <c r="D1462" t="s">
        <v>71</v>
      </c>
      <c r="E1462">
        <v>18.53</v>
      </c>
    </row>
    <row r="1463" spans="1:5">
      <c r="A1463" t="s">
        <v>4</v>
      </c>
      <c r="B1463" t="s">
        <v>80</v>
      </c>
      <c r="C1463">
        <v>-9</v>
      </c>
      <c r="D1463" t="s">
        <v>71</v>
      </c>
      <c r="E1463">
        <v>13.2</v>
      </c>
    </row>
    <row r="1464" spans="1:5">
      <c r="A1464" t="s">
        <v>4</v>
      </c>
      <c r="B1464" t="s">
        <v>80</v>
      </c>
      <c r="C1464">
        <v>-10</v>
      </c>
      <c r="D1464" t="s">
        <v>71</v>
      </c>
      <c r="E1464">
        <v>13.62</v>
      </c>
    </row>
    <row r="1465" spans="1:5">
      <c r="A1465" t="s">
        <v>4</v>
      </c>
      <c r="B1465" t="s">
        <v>80</v>
      </c>
      <c r="C1465">
        <v>-11</v>
      </c>
      <c r="D1465" t="s">
        <v>71</v>
      </c>
      <c r="E1465">
        <v>14.87</v>
      </c>
    </row>
    <row r="1466" spans="1:5">
      <c r="A1466" t="s">
        <v>4</v>
      </c>
      <c r="B1466" t="s">
        <v>80</v>
      </c>
      <c r="C1466">
        <v>-12</v>
      </c>
      <c r="D1466" t="s">
        <v>71</v>
      </c>
      <c r="E1466">
        <v>12.92</v>
      </c>
    </row>
    <row r="1467" spans="1:5">
      <c r="A1467" t="s">
        <v>4</v>
      </c>
      <c r="B1467" t="s">
        <v>80</v>
      </c>
      <c r="C1467">
        <v>-13</v>
      </c>
      <c r="D1467" t="s">
        <v>71</v>
      </c>
      <c r="E1467">
        <v>6.14</v>
      </c>
    </row>
    <row r="1468" spans="1:5">
      <c r="A1468" t="s">
        <v>4</v>
      </c>
      <c r="B1468" t="s">
        <v>80</v>
      </c>
      <c r="C1468">
        <v>-14</v>
      </c>
      <c r="D1468" t="s">
        <v>71</v>
      </c>
      <c r="E1468">
        <v>13.44</v>
      </c>
    </row>
    <row r="1469" spans="1:5">
      <c r="A1469" t="s">
        <v>4</v>
      </c>
      <c r="B1469" t="s">
        <v>80</v>
      </c>
      <c r="C1469">
        <v>-15</v>
      </c>
      <c r="D1469" t="s">
        <v>71</v>
      </c>
      <c r="E1469">
        <v>66.5</v>
      </c>
    </row>
    <row r="1470" spans="1:5">
      <c r="A1470" t="s">
        <v>4</v>
      </c>
      <c r="B1470" t="s">
        <v>80</v>
      </c>
      <c r="C1470">
        <v>-16</v>
      </c>
      <c r="D1470" t="s">
        <v>71</v>
      </c>
      <c r="E1470">
        <v>54.625</v>
      </c>
    </row>
    <row r="1471" spans="1:5">
      <c r="A1471" t="s">
        <v>4</v>
      </c>
      <c r="B1471" t="s">
        <v>80</v>
      </c>
      <c r="C1471">
        <v>-17</v>
      </c>
      <c r="D1471" t="s">
        <v>71</v>
      </c>
      <c r="E1471">
        <v>21.25</v>
      </c>
    </row>
    <row r="1472" spans="1:5">
      <c r="A1472" t="s">
        <v>4</v>
      </c>
      <c r="B1472" t="s">
        <v>80</v>
      </c>
      <c r="C1472">
        <v>0</v>
      </c>
      <c r="D1472" t="s">
        <v>68</v>
      </c>
      <c r="E1472">
        <v>408056523.75520003</v>
      </c>
    </row>
    <row r="1473" spans="1:5">
      <c r="A1473" t="s">
        <v>4</v>
      </c>
      <c r="B1473" t="s">
        <v>80</v>
      </c>
      <c r="C1473">
        <v>-1</v>
      </c>
      <c r="D1473" t="s">
        <v>68</v>
      </c>
      <c r="E1473">
        <v>561272770.1487</v>
      </c>
    </row>
    <row r="1474" spans="1:5">
      <c r="A1474" t="s">
        <v>4</v>
      </c>
      <c r="B1474" t="s">
        <v>80</v>
      </c>
      <c r="C1474">
        <v>-2</v>
      </c>
      <c r="D1474" t="s">
        <v>68</v>
      </c>
      <c r="E1474">
        <v>531281365.3258</v>
      </c>
    </row>
    <row r="1475" spans="1:5">
      <c r="A1475" t="s">
        <v>4</v>
      </c>
      <c r="B1475" t="s">
        <v>80</v>
      </c>
      <c r="C1475">
        <v>-3</v>
      </c>
      <c r="D1475" t="s">
        <v>68</v>
      </c>
      <c r="E1475">
        <v>758784685.62909997</v>
      </c>
    </row>
    <row r="1476" spans="1:5">
      <c r="A1476" t="s">
        <v>4</v>
      </c>
      <c r="B1476" t="s">
        <v>80</v>
      </c>
      <c r="C1476">
        <v>-4</v>
      </c>
      <c r="D1476" t="s">
        <v>68</v>
      </c>
      <c r="E1476">
        <v>850989685.29260004</v>
      </c>
    </row>
    <row r="1477" spans="1:5">
      <c r="A1477" t="s">
        <v>4</v>
      </c>
      <c r="B1477" t="s">
        <v>80</v>
      </c>
      <c r="C1477">
        <v>-5</v>
      </c>
      <c r="D1477" t="s">
        <v>68</v>
      </c>
      <c r="E1477">
        <v>1317762643.1363001</v>
      </c>
    </row>
    <row r="1478" spans="1:5">
      <c r="A1478" t="s">
        <v>4</v>
      </c>
      <c r="B1478" t="s">
        <v>80</v>
      </c>
      <c r="C1478">
        <v>-6</v>
      </c>
      <c r="D1478" t="s">
        <v>68</v>
      </c>
      <c r="E1478">
        <v>870827823.93200004</v>
      </c>
    </row>
    <row r="1479" spans="1:5">
      <c r="A1479" t="s">
        <v>4</v>
      </c>
      <c r="B1479" t="s">
        <v>80</v>
      </c>
      <c r="C1479">
        <v>-7</v>
      </c>
      <c r="D1479" t="s">
        <v>68</v>
      </c>
      <c r="E1479">
        <v>228196161.4763</v>
      </c>
    </row>
    <row r="1480" spans="1:5">
      <c r="A1480" t="s">
        <v>4</v>
      </c>
      <c r="B1480" t="s">
        <v>80</v>
      </c>
      <c r="C1480">
        <v>-8</v>
      </c>
      <c r="D1480" t="s">
        <v>68</v>
      </c>
      <c r="E1480">
        <v>1136972494.4656999</v>
      </c>
    </row>
    <row r="1481" spans="1:5">
      <c r="A1481" t="s">
        <v>4</v>
      </c>
      <c r="B1481" t="s">
        <v>80</v>
      </c>
      <c r="C1481">
        <v>-9</v>
      </c>
      <c r="D1481" t="s">
        <v>68</v>
      </c>
      <c r="E1481">
        <v>908176237.62800002</v>
      </c>
    </row>
    <row r="1482" spans="1:5">
      <c r="A1482" t="s">
        <v>4</v>
      </c>
      <c r="B1482" t="s">
        <v>80</v>
      </c>
      <c r="C1482">
        <v>-10</v>
      </c>
      <c r="D1482" t="s">
        <v>68</v>
      </c>
      <c r="E1482">
        <v>1356093210.4570999</v>
      </c>
    </row>
    <row r="1483" spans="1:5">
      <c r="A1483" t="s">
        <v>4</v>
      </c>
      <c r="B1483" t="s">
        <v>80</v>
      </c>
      <c r="C1483">
        <v>-11</v>
      </c>
      <c r="D1483" t="s">
        <v>68</v>
      </c>
      <c r="E1483">
        <v>1552830540.6331</v>
      </c>
    </row>
    <row r="1484" spans="1:5">
      <c r="A1484" t="s">
        <v>4</v>
      </c>
      <c r="B1484" t="s">
        <v>80</v>
      </c>
      <c r="C1484">
        <v>-12</v>
      </c>
      <c r="D1484" t="s">
        <v>68</v>
      </c>
      <c r="E1484">
        <v>1315729341.007</v>
      </c>
    </row>
    <row r="1485" spans="1:5">
      <c r="A1485" t="s">
        <v>4</v>
      </c>
      <c r="B1485" t="s">
        <v>80</v>
      </c>
      <c r="C1485">
        <v>-13</v>
      </c>
      <c r="D1485" t="s">
        <v>68</v>
      </c>
      <c r="E1485">
        <v>295416693.70160002</v>
      </c>
    </row>
    <row r="1486" spans="1:5">
      <c r="A1486" t="s">
        <v>4</v>
      </c>
      <c r="B1486" t="s">
        <v>80</v>
      </c>
      <c r="C1486">
        <v>-14</v>
      </c>
      <c r="D1486" t="s">
        <v>68</v>
      </c>
      <c r="E1486">
        <v>823511910.66470003</v>
      </c>
    </row>
    <row r="1487" spans="1:5">
      <c r="A1487" t="s">
        <v>4</v>
      </c>
      <c r="B1487" t="s">
        <v>80</v>
      </c>
      <c r="C1487">
        <v>-15</v>
      </c>
      <c r="D1487" t="s">
        <v>68</v>
      </c>
      <c r="E1487">
        <v>4254505832.3641</v>
      </c>
    </row>
    <row r="1488" spans="1:5">
      <c r="A1488" t="s">
        <v>4</v>
      </c>
      <c r="B1488" t="s">
        <v>80</v>
      </c>
      <c r="C1488">
        <v>-16</v>
      </c>
      <c r="D1488" t="s">
        <v>68</v>
      </c>
      <c r="E1488">
        <v>3819623645.3291001</v>
      </c>
    </row>
    <row r="1489" spans="1:5">
      <c r="A1489" t="s">
        <v>4</v>
      </c>
      <c r="B1489" t="s">
        <v>80</v>
      </c>
      <c r="C1489">
        <v>-17</v>
      </c>
      <c r="D1489" t="s">
        <v>68</v>
      </c>
      <c r="E1489">
        <v>1461560119.3741</v>
      </c>
    </row>
    <row r="1490" spans="1:5">
      <c r="A1490" t="s">
        <v>5</v>
      </c>
      <c r="B1490" t="s">
        <v>81</v>
      </c>
      <c r="C1490">
        <v>0</v>
      </c>
      <c r="D1490" t="s">
        <v>63</v>
      </c>
      <c r="E1490">
        <v>0</v>
      </c>
    </row>
    <row r="1491" spans="1:5">
      <c r="A1491" t="s">
        <v>5</v>
      </c>
      <c r="B1491" t="s">
        <v>81</v>
      </c>
      <c r="C1491">
        <v>-1</v>
      </c>
      <c r="D1491" t="s">
        <v>63</v>
      </c>
      <c r="E1491">
        <v>0</v>
      </c>
    </row>
    <row r="1492" spans="1:5">
      <c r="A1492" t="s">
        <v>5</v>
      </c>
      <c r="B1492" t="s">
        <v>81</v>
      </c>
      <c r="C1492">
        <v>-2</v>
      </c>
      <c r="D1492" t="s">
        <v>63</v>
      </c>
      <c r="E1492">
        <v>0</v>
      </c>
    </row>
    <row r="1493" spans="1:5">
      <c r="A1493" t="s">
        <v>5</v>
      </c>
      <c r="B1493" t="s">
        <v>81</v>
      </c>
      <c r="C1493">
        <v>-3</v>
      </c>
      <c r="D1493" t="s">
        <v>63</v>
      </c>
      <c r="E1493">
        <v>0</v>
      </c>
    </row>
    <row r="1494" spans="1:5">
      <c r="A1494" t="s">
        <v>5</v>
      </c>
      <c r="B1494" t="s">
        <v>81</v>
      </c>
      <c r="C1494">
        <v>-4</v>
      </c>
      <c r="D1494" t="s">
        <v>63</v>
      </c>
      <c r="E1494">
        <v>0</v>
      </c>
    </row>
    <row r="1495" spans="1:5">
      <c r="A1495" t="s">
        <v>5</v>
      </c>
      <c r="B1495" t="s">
        <v>81</v>
      </c>
      <c r="C1495">
        <v>-5</v>
      </c>
      <c r="D1495" t="s">
        <v>63</v>
      </c>
      <c r="E1495">
        <v>0</v>
      </c>
    </row>
    <row r="1496" spans="1:5">
      <c r="A1496" t="s">
        <v>5</v>
      </c>
      <c r="B1496" t="s">
        <v>81</v>
      </c>
      <c r="C1496">
        <v>-6</v>
      </c>
      <c r="D1496" t="s">
        <v>63</v>
      </c>
      <c r="E1496">
        <v>0</v>
      </c>
    </row>
    <row r="1497" spans="1:5">
      <c r="A1497" t="s">
        <v>5</v>
      </c>
      <c r="B1497" t="s">
        <v>81</v>
      </c>
      <c r="C1497">
        <v>-7</v>
      </c>
      <c r="D1497" t="s">
        <v>63</v>
      </c>
      <c r="E1497">
        <v>0</v>
      </c>
    </row>
    <row r="1498" spans="1:5">
      <c r="A1498" t="s">
        <v>5</v>
      </c>
      <c r="B1498" t="s">
        <v>81</v>
      </c>
      <c r="C1498">
        <v>-8</v>
      </c>
      <c r="D1498" t="s">
        <v>63</v>
      </c>
      <c r="E1498">
        <v>0</v>
      </c>
    </row>
    <row r="1499" spans="1:5">
      <c r="A1499" t="s">
        <v>5</v>
      </c>
      <c r="B1499" t="s">
        <v>81</v>
      </c>
      <c r="C1499">
        <v>-9</v>
      </c>
      <c r="D1499" t="s">
        <v>63</v>
      </c>
      <c r="E1499">
        <v>0</v>
      </c>
    </row>
    <row r="1500" spans="1:5">
      <c r="A1500" t="s">
        <v>5</v>
      </c>
      <c r="B1500" t="s">
        <v>81</v>
      </c>
      <c r="C1500">
        <v>-10</v>
      </c>
      <c r="D1500" t="s">
        <v>63</v>
      </c>
      <c r="E1500">
        <v>0</v>
      </c>
    </row>
    <row r="1501" spans="1:5">
      <c r="A1501" t="s">
        <v>5</v>
      </c>
      <c r="B1501" t="s">
        <v>81</v>
      </c>
      <c r="C1501">
        <v>-11</v>
      </c>
      <c r="D1501" t="s">
        <v>63</v>
      </c>
      <c r="E1501">
        <v>0</v>
      </c>
    </row>
    <row r="1502" spans="1:5">
      <c r="A1502" t="s">
        <v>5</v>
      </c>
      <c r="B1502" t="s">
        <v>81</v>
      </c>
      <c r="C1502">
        <v>-12</v>
      </c>
      <c r="D1502" t="s">
        <v>63</v>
      </c>
      <c r="E1502">
        <v>0</v>
      </c>
    </row>
    <row r="1503" spans="1:5">
      <c r="A1503" t="s">
        <v>5</v>
      </c>
      <c r="B1503" t="s">
        <v>81</v>
      </c>
      <c r="C1503">
        <v>-13</v>
      </c>
      <c r="D1503" t="s">
        <v>63</v>
      </c>
      <c r="E1503">
        <v>0</v>
      </c>
    </row>
    <row r="1504" spans="1:5">
      <c r="A1504" t="s">
        <v>5</v>
      </c>
      <c r="B1504" t="s">
        <v>81</v>
      </c>
      <c r="C1504">
        <v>-14</v>
      </c>
      <c r="D1504" t="s">
        <v>63</v>
      </c>
      <c r="E1504">
        <v>0</v>
      </c>
    </row>
    <row r="1505" spans="1:5">
      <c r="A1505" t="s">
        <v>5</v>
      </c>
      <c r="B1505" t="s">
        <v>81</v>
      </c>
      <c r="C1505">
        <v>-15</v>
      </c>
      <c r="D1505" t="s">
        <v>63</v>
      </c>
      <c r="E1505">
        <v>0</v>
      </c>
    </row>
    <row r="1506" spans="1:5">
      <c r="A1506" t="s">
        <v>5</v>
      </c>
      <c r="B1506" t="s">
        <v>81</v>
      </c>
      <c r="C1506">
        <v>-16</v>
      </c>
      <c r="D1506" t="s">
        <v>63</v>
      </c>
      <c r="E1506">
        <v>0</v>
      </c>
    </row>
    <row r="1507" spans="1:5">
      <c r="A1507" t="s">
        <v>5</v>
      </c>
      <c r="B1507" t="s">
        <v>81</v>
      </c>
      <c r="C1507">
        <v>-17</v>
      </c>
      <c r="D1507" t="s">
        <v>63</v>
      </c>
      <c r="E1507">
        <v>0</v>
      </c>
    </row>
    <row r="1508" spans="1:5">
      <c r="A1508" t="s">
        <v>5</v>
      </c>
      <c r="B1508" t="s">
        <v>81</v>
      </c>
      <c r="C1508">
        <v>-18</v>
      </c>
      <c r="D1508" t="s">
        <v>63</v>
      </c>
      <c r="E1508">
        <v>0</v>
      </c>
    </row>
    <row r="1509" spans="1:5">
      <c r="A1509" t="s">
        <v>5</v>
      </c>
      <c r="B1509" t="s">
        <v>81</v>
      </c>
      <c r="C1509">
        <v>0</v>
      </c>
      <c r="D1509" t="s">
        <v>61</v>
      </c>
      <c r="E1509">
        <v>0</v>
      </c>
    </row>
    <row r="1510" spans="1:5">
      <c r="A1510" t="s">
        <v>5</v>
      </c>
      <c r="B1510" t="s">
        <v>81</v>
      </c>
      <c r="C1510">
        <v>-1</v>
      </c>
      <c r="D1510" t="s">
        <v>61</v>
      </c>
      <c r="E1510">
        <v>0</v>
      </c>
    </row>
    <row r="1511" spans="1:5">
      <c r="A1511" t="s">
        <v>5</v>
      </c>
      <c r="B1511" t="s">
        <v>81</v>
      </c>
      <c r="C1511">
        <v>-2</v>
      </c>
      <c r="D1511" t="s">
        <v>61</v>
      </c>
      <c r="E1511">
        <v>0</v>
      </c>
    </row>
    <row r="1512" spans="1:5">
      <c r="A1512" t="s">
        <v>5</v>
      </c>
      <c r="B1512" t="s">
        <v>81</v>
      </c>
      <c r="C1512">
        <v>-3</v>
      </c>
      <c r="D1512" t="s">
        <v>61</v>
      </c>
      <c r="E1512">
        <v>0</v>
      </c>
    </row>
    <row r="1513" spans="1:5">
      <c r="A1513" t="s">
        <v>5</v>
      </c>
      <c r="B1513" t="s">
        <v>81</v>
      </c>
      <c r="C1513">
        <v>-4</v>
      </c>
      <c r="D1513" t="s">
        <v>61</v>
      </c>
      <c r="E1513">
        <v>0</v>
      </c>
    </row>
    <row r="1514" spans="1:5">
      <c r="A1514" t="s">
        <v>5</v>
      </c>
      <c r="B1514" t="s">
        <v>81</v>
      </c>
      <c r="C1514">
        <v>-5</v>
      </c>
      <c r="D1514" t="s">
        <v>61</v>
      </c>
      <c r="E1514">
        <v>0</v>
      </c>
    </row>
    <row r="1515" spans="1:5">
      <c r="A1515" t="s">
        <v>5</v>
      </c>
      <c r="B1515" t="s">
        <v>81</v>
      </c>
      <c r="C1515">
        <v>-6</v>
      </c>
      <c r="D1515" t="s">
        <v>61</v>
      </c>
      <c r="E1515">
        <v>0</v>
      </c>
    </row>
    <row r="1516" spans="1:5">
      <c r="A1516" t="s">
        <v>5</v>
      </c>
      <c r="B1516" t="s">
        <v>81</v>
      </c>
      <c r="C1516">
        <v>-7</v>
      </c>
      <c r="D1516" t="s">
        <v>61</v>
      </c>
      <c r="E1516">
        <v>0</v>
      </c>
    </row>
    <row r="1517" spans="1:5">
      <c r="A1517" t="s">
        <v>5</v>
      </c>
      <c r="B1517" t="s">
        <v>81</v>
      </c>
      <c r="C1517">
        <v>-8</v>
      </c>
      <c r="D1517" t="s">
        <v>61</v>
      </c>
      <c r="E1517">
        <v>0</v>
      </c>
    </row>
    <row r="1518" spans="1:5">
      <c r="A1518" t="s">
        <v>5</v>
      </c>
      <c r="B1518" t="s">
        <v>81</v>
      </c>
      <c r="C1518">
        <v>-9</v>
      </c>
      <c r="D1518" t="s">
        <v>61</v>
      </c>
      <c r="E1518">
        <v>0</v>
      </c>
    </row>
    <row r="1519" spans="1:5">
      <c r="A1519" t="s">
        <v>5</v>
      </c>
      <c r="B1519" t="s">
        <v>81</v>
      </c>
      <c r="C1519">
        <v>-10</v>
      </c>
      <c r="D1519" t="s">
        <v>61</v>
      </c>
      <c r="E1519">
        <v>0</v>
      </c>
    </row>
    <row r="1520" spans="1:5">
      <c r="A1520" t="s">
        <v>5</v>
      </c>
      <c r="B1520" t="s">
        <v>81</v>
      </c>
      <c r="C1520">
        <v>-11</v>
      </c>
      <c r="D1520" t="s">
        <v>61</v>
      </c>
      <c r="E1520">
        <v>0</v>
      </c>
    </row>
    <row r="1521" spans="1:5">
      <c r="A1521" t="s">
        <v>5</v>
      </c>
      <c r="B1521" t="s">
        <v>81</v>
      </c>
      <c r="C1521">
        <v>-12</v>
      </c>
      <c r="D1521" t="s">
        <v>61</v>
      </c>
      <c r="E1521">
        <v>0</v>
      </c>
    </row>
    <row r="1522" spans="1:5">
      <c r="A1522" t="s">
        <v>5</v>
      </c>
      <c r="B1522" t="s">
        <v>81</v>
      </c>
      <c r="C1522">
        <v>-13</v>
      </c>
      <c r="D1522" t="s">
        <v>61</v>
      </c>
      <c r="E1522">
        <v>0</v>
      </c>
    </row>
    <row r="1523" spans="1:5">
      <c r="A1523" t="s">
        <v>5</v>
      </c>
      <c r="B1523" t="s">
        <v>81</v>
      </c>
      <c r="C1523">
        <v>-14</v>
      </c>
      <c r="D1523" t="s">
        <v>61</v>
      </c>
      <c r="E1523">
        <v>0</v>
      </c>
    </row>
    <row r="1524" spans="1:5">
      <c r="A1524" t="s">
        <v>5</v>
      </c>
      <c r="B1524" t="s">
        <v>81</v>
      </c>
      <c r="C1524">
        <v>-15</v>
      </c>
      <c r="D1524" t="s">
        <v>61</v>
      </c>
      <c r="E1524">
        <v>0</v>
      </c>
    </row>
    <row r="1525" spans="1:5">
      <c r="A1525" t="s">
        <v>5</v>
      </c>
      <c r="B1525" t="s">
        <v>81</v>
      </c>
      <c r="C1525">
        <v>-16</v>
      </c>
      <c r="D1525" t="s">
        <v>61</v>
      </c>
      <c r="E1525">
        <v>0</v>
      </c>
    </row>
    <row r="1526" spans="1:5">
      <c r="A1526" t="s">
        <v>5</v>
      </c>
      <c r="B1526" t="s">
        <v>81</v>
      </c>
      <c r="C1526">
        <v>-17</v>
      </c>
      <c r="D1526" t="s">
        <v>61</v>
      </c>
      <c r="E1526">
        <v>3533000000</v>
      </c>
    </row>
    <row r="1527" spans="1:5">
      <c r="A1527" t="s">
        <v>5</v>
      </c>
      <c r="B1527" t="s">
        <v>81</v>
      </c>
      <c r="C1527">
        <v>-18</v>
      </c>
      <c r="D1527" t="s">
        <v>61</v>
      </c>
      <c r="E1527">
        <v>0</v>
      </c>
    </row>
    <row r="1528" spans="1:5">
      <c r="A1528" t="s">
        <v>5</v>
      </c>
      <c r="B1528" t="s">
        <v>81</v>
      </c>
      <c r="C1528">
        <v>0</v>
      </c>
      <c r="D1528" t="s">
        <v>64</v>
      </c>
      <c r="E1528">
        <v>0</v>
      </c>
    </row>
    <row r="1529" spans="1:5">
      <c r="A1529" t="s">
        <v>5</v>
      </c>
      <c r="B1529" t="s">
        <v>81</v>
      </c>
      <c r="C1529">
        <v>-1</v>
      </c>
      <c r="D1529" t="s">
        <v>64</v>
      </c>
      <c r="E1529">
        <v>0</v>
      </c>
    </row>
    <row r="1530" spans="1:5">
      <c r="A1530" t="s">
        <v>5</v>
      </c>
      <c r="B1530" t="s">
        <v>81</v>
      </c>
      <c r="C1530">
        <v>-2</v>
      </c>
      <c r="D1530" t="s">
        <v>64</v>
      </c>
      <c r="E1530">
        <v>0</v>
      </c>
    </row>
    <row r="1531" spans="1:5">
      <c r="A1531" t="s">
        <v>5</v>
      </c>
      <c r="B1531" t="s">
        <v>81</v>
      </c>
      <c r="C1531">
        <v>-3</v>
      </c>
      <c r="D1531" t="s">
        <v>64</v>
      </c>
      <c r="E1531">
        <v>0</v>
      </c>
    </row>
    <row r="1532" spans="1:5">
      <c r="A1532" t="s">
        <v>5</v>
      </c>
      <c r="B1532" t="s">
        <v>81</v>
      </c>
      <c r="C1532">
        <v>-4</v>
      </c>
      <c r="D1532" t="s">
        <v>64</v>
      </c>
      <c r="E1532">
        <v>0</v>
      </c>
    </row>
    <row r="1533" spans="1:5">
      <c r="A1533" t="s">
        <v>5</v>
      </c>
      <c r="B1533" t="s">
        <v>81</v>
      </c>
      <c r="C1533">
        <v>-5</v>
      </c>
      <c r="D1533" t="s">
        <v>64</v>
      </c>
      <c r="E1533">
        <v>0</v>
      </c>
    </row>
    <row r="1534" spans="1:5">
      <c r="A1534" t="s">
        <v>5</v>
      </c>
      <c r="B1534" t="s">
        <v>81</v>
      </c>
      <c r="C1534">
        <v>-6</v>
      </c>
      <c r="D1534" t="s">
        <v>64</v>
      </c>
      <c r="E1534">
        <v>0</v>
      </c>
    </row>
    <row r="1535" spans="1:5">
      <c r="A1535" t="s">
        <v>5</v>
      </c>
      <c r="B1535" t="s">
        <v>81</v>
      </c>
      <c r="C1535">
        <v>-7</v>
      </c>
      <c r="D1535" t="s">
        <v>64</v>
      </c>
      <c r="E1535">
        <v>0</v>
      </c>
    </row>
    <row r="1536" spans="1:5">
      <c r="A1536" t="s">
        <v>5</v>
      </c>
      <c r="B1536" t="s">
        <v>81</v>
      </c>
      <c r="C1536">
        <v>-8</v>
      </c>
      <c r="D1536" t="s">
        <v>64</v>
      </c>
      <c r="E1536">
        <v>0</v>
      </c>
    </row>
    <row r="1537" spans="1:5">
      <c r="A1537" t="s">
        <v>5</v>
      </c>
      <c r="B1537" t="s">
        <v>81</v>
      </c>
      <c r="C1537">
        <v>-9</v>
      </c>
      <c r="D1537" t="s">
        <v>64</v>
      </c>
      <c r="E1537">
        <v>0</v>
      </c>
    </row>
    <row r="1538" spans="1:5">
      <c r="A1538" t="s">
        <v>5</v>
      </c>
      <c r="B1538" t="s">
        <v>81</v>
      </c>
      <c r="C1538">
        <v>-10</v>
      </c>
      <c r="D1538" t="s">
        <v>64</v>
      </c>
      <c r="E1538">
        <v>0</v>
      </c>
    </row>
    <row r="1539" spans="1:5">
      <c r="A1539" t="s">
        <v>5</v>
      </c>
      <c r="B1539" t="s">
        <v>81</v>
      </c>
      <c r="C1539">
        <v>-11</v>
      </c>
      <c r="D1539" t="s">
        <v>64</v>
      </c>
      <c r="E1539">
        <v>0</v>
      </c>
    </row>
    <row r="1540" spans="1:5">
      <c r="A1540" t="s">
        <v>5</v>
      </c>
      <c r="B1540" t="s">
        <v>81</v>
      </c>
      <c r="C1540">
        <v>-12</v>
      </c>
      <c r="D1540" t="s">
        <v>64</v>
      </c>
      <c r="E1540">
        <v>0</v>
      </c>
    </row>
    <row r="1541" spans="1:5">
      <c r="A1541" t="s">
        <v>5</v>
      </c>
      <c r="B1541" t="s">
        <v>81</v>
      </c>
      <c r="C1541">
        <v>-13</v>
      </c>
      <c r="D1541" t="s">
        <v>64</v>
      </c>
      <c r="E1541">
        <v>0</v>
      </c>
    </row>
    <row r="1542" spans="1:5">
      <c r="A1542" t="s">
        <v>5</v>
      </c>
      <c r="B1542" t="s">
        <v>81</v>
      </c>
      <c r="C1542">
        <v>-14</v>
      </c>
      <c r="D1542" t="s">
        <v>64</v>
      </c>
      <c r="E1542">
        <v>0</v>
      </c>
    </row>
    <row r="1543" spans="1:5">
      <c r="A1543" t="s">
        <v>5</v>
      </c>
      <c r="B1543" t="s">
        <v>81</v>
      </c>
      <c r="C1543">
        <v>-15</v>
      </c>
      <c r="D1543" t="s">
        <v>64</v>
      </c>
      <c r="E1543">
        <v>0</v>
      </c>
    </row>
    <row r="1544" spans="1:5">
      <c r="A1544" t="s">
        <v>5</v>
      </c>
      <c r="B1544" t="s">
        <v>81</v>
      </c>
      <c r="C1544">
        <v>-16</v>
      </c>
      <c r="D1544" t="s">
        <v>64</v>
      </c>
      <c r="E1544">
        <v>0</v>
      </c>
    </row>
    <row r="1545" spans="1:5">
      <c r="A1545" t="s">
        <v>5</v>
      </c>
      <c r="B1545" t="s">
        <v>81</v>
      </c>
      <c r="C1545">
        <v>-17</v>
      </c>
      <c r="D1545" t="s">
        <v>64</v>
      </c>
      <c r="E1545">
        <v>0</v>
      </c>
    </row>
    <row r="1546" spans="1:5">
      <c r="A1546" t="s">
        <v>5</v>
      </c>
      <c r="B1546" t="s">
        <v>81</v>
      </c>
      <c r="C1546">
        <v>-18</v>
      </c>
      <c r="D1546" t="s">
        <v>64</v>
      </c>
      <c r="E1546">
        <v>0</v>
      </c>
    </row>
    <row r="1547" spans="1:5">
      <c r="A1547" t="s">
        <v>5</v>
      </c>
      <c r="B1547" t="s">
        <v>81</v>
      </c>
      <c r="C1547">
        <v>0</v>
      </c>
      <c r="D1547" t="s">
        <v>59</v>
      </c>
      <c r="E1547">
        <v>70257145673.898804</v>
      </c>
    </row>
    <row r="1548" spans="1:5">
      <c r="A1548" t="s">
        <v>5</v>
      </c>
      <c r="B1548" t="s">
        <v>81</v>
      </c>
      <c r="C1548">
        <v>-1</v>
      </c>
      <c r="D1548" t="s">
        <v>59</v>
      </c>
      <c r="E1548">
        <v>70257145673.898804</v>
      </c>
    </row>
    <row r="1549" spans="1:5">
      <c r="A1549" t="s">
        <v>5</v>
      </c>
      <c r="B1549" t="s">
        <v>81</v>
      </c>
      <c r="C1549">
        <v>-2</v>
      </c>
      <c r="D1549" t="s">
        <v>59</v>
      </c>
      <c r="E1549">
        <v>70388752094.457901</v>
      </c>
    </row>
    <row r="1550" spans="1:5">
      <c r="A1550" t="s">
        <v>5</v>
      </c>
      <c r="B1550" t="s">
        <v>81</v>
      </c>
      <c r="C1550">
        <v>-3</v>
      </c>
      <c r="D1550" t="s">
        <v>59</v>
      </c>
      <c r="E1550">
        <v>73889155637.339203</v>
      </c>
    </row>
    <row r="1551" spans="1:5">
      <c r="A1551" t="s">
        <v>5</v>
      </c>
      <c r="B1551" t="s">
        <v>81</v>
      </c>
      <c r="C1551">
        <v>-4</v>
      </c>
      <c r="D1551" t="s">
        <v>59</v>
      </c>
      <c r="E1551">
        <v>82513647994.263</v>
      </c>
    </row>
    <row r="1552" spans="1:5">
      <c r="A1552" t="s">
        <v>5</v>
      </c>
      <c r="B1552" t="s">
        <v>81</v>
      </c>
      <c r="C1552">
        <v>-5</v>
      </c>
      <c r="D1552" t="s">
        <v>59</v>
      </c>
      <c r="E1552">
        <v>79579830264.398102</v>
      </c>
    </row>
    <row r="1553" spans="1:5">
      <c r="A1553" t="s">
        <v>5</v>
      </c>
      <c r="B1553" t="s">
        <v>81</v>
      </c>
      <c r="C1553">
        <v>-6</v>
      </c>
      <c r="D1553" t="s">
        <v>59</v>
      </c>
      <c r="E1553">
        <v>73693069251.058502</v>
      </c>
    </row>
    <row r="1554" spans="1:5">
      <c r="A1554" t="s">
        <v>5</v>
      </c>
      <c r="B1554" t="s">
        <v>81</v>
      </c>
      <c r="C1554">
        <v>-7</v>
      </c>
      <c r="D1554" t="s">
        <v>59</v>
      </c>
      <c r="E1554">
        <v>67623414892.777</v>
      </c>
    </row>
    <row r="1555" spans="1:5">
      <c r="A1555" t="s">
        <v>5</v>
      </c>
      <c r="B1555" t="s">
        <v>81</v>
      </c>
      <c r="C1555">
        <v>-8</v>
      </c>
      <c r="D1555" t="s">
        <v>59</v>
      </c>
      <c r="E1555">
        <v>50343356446.263397</v>
      </c>
    </row>
    <row r="1556" spans="1:5">
      <c r="A1556" t="s">
        <v>5</v>
      </c>
      <c r="B1556" t="s">
        <v>81</v>
      </c>
      <c r="C1556">
        <v>-9</v>
      </c>
      <c r="D1556" t="s">
        <v>59</v>
      </c>
      <c r="E1556">
        <v>39532409739.445999</v>
      </c>
    </row>
    <row r="1557" spans="1:5">
      <c r="A1557" t="s">
        <v>5</v>
      </c>
      <c r="B1557" t="s">
        <v>81</v>
      </c>
      <c r="C1557">
        <v>-10</v>
      </c>
      <c r="D1557" t="s">
        <v>59</v>
      </c>
      <c r="E1557">
        <v>37329328391.469902</v>
      </c>
    </row>
    <row r="1558" spans="1:5">
      <c r="A1558" t="s">
        <v>5</v>
      </c>
      <c r="B1558" t="s">
        <v>81</v>
      </c>
      <c r="C1558">
        <v>-11</v>
      </c>
      <c r="D1558" t="s">
        <v>59</v>
      </c>
      <c r="E1558">
        <v>41155425535.552101</v>
      </c>
    </row>
    <row r="1559" spans="1:5">
      <c r="A1559" t="s">
        <v>5</v>
      </c>
      <c r="B1559" t="s">
        <v>81</v>
      </c>
      <c r="C1559">
        <v>-12</v>
      </c>
      <c r="D1559" t="s">
        <v>59</v>
      </c>
      <c r="E1559">
        <v>42457311390.142899</v>
      </c>
    </row>
    <row r="1560" spans="1:5">
      <c r="A1560" t="s">
        <v>5</v>
      </c>
      <c r="B1560" t="s">
        <v>81</v>
      </c>
      <c r="C1560">
        <v>-13</v>
      </c>
      <c r="D1560" t="s">
        <v>59</v>
      </c>
      <c r="E1560">
        <v>42722642191.735001</v>
      </c>
    </row>
    <row r="1561" spans="1:5">
      <c r="A1561" t="s">
        <v>5</v>
      </c>
      <c r="B1561" t="s">
        <v>81</v>
      </c>
      <c r="C1561">
        <v>-14</v>
      </c>
      <c r="D1561" t="s">
        <v>59</v>
      </c>
      <c r="E1561">
        <v>31418007627.306801</v>
      </c>
    </row>
    <row r="1562" spans="1:5">
      <c r="A1562" t="s">
        <v>5</v>
      </c>
      <c r="B1562" t="s">
        <v>81</v>
      </c>
      <c r="C1562">
        <v>-15</v>
      </c>
      <c r="D1562" t="s">
        <v>59</v>
      </c>
      <c r="E1562">
        <v>19437826080.2258</v>
      </c>
    </row>
    <row r="1563" spans="1:5">
      <c r="A1563" t="s">
        <v>5</v>
      </c>
      <c r="B1563" t="s">
        <v>81</v>
      </c>
      <c r="C1563">
        <v>-16</v>
      </c>
      <c r="D1563" t="s">
        <v>59</v>
      </c>
      <c r="E1563">
        <v>18576566674.470501</v>
      </c>
    </row>
    <row r="1564" spans="1:5">
      <c r="A1564" t="s">
        <v>5</v>
      </c>
      <c r="B1564" t="s">
        <v>81</v>
      </c>
      <c r="C1564">
        <v>-17</v>
      </c>
      <c r="D1564" t="s">
        <v>59</v>
      </c>
      <c r="E1564">
        <v>19113460254.450199</v>
      </c>
    </row>
    <row r="1565" spans="1:5">
      <c r="A1565" t="s">
        <v>5</v>
      </c>
      <c r="B1565" t="s">
        <v>81</v>
      </c>
      <c r="C1565">
        <v>-18</v>
      </c>
      <c r="D1565" t="s">
        <v>59</v>
      </c>
      <c r="E1565">
        <v>44391939050.737396</v>
      </c>
    </row>
    <row r="1566" spans="1:5">
      <c r="A1566" t="s">
        <v>5</v>
      </c>
      <c r="B1566" t="s">
        <v>81</v>
      </c>
      <c r="C1566">
        <v>0</v>
      </c>
      <c r="D1566" t="s">
        <v>74</v>
      </c>
      <c r="E1566">
        <v>1.4711000000000001</v>
      </c>
    </row>
    <row r="1567" spans="1:5">
      <c r="A1567" t="s">
        <v>5</v>
      </c>
      <c r="B1567" t="s">
        <v>81</v>
      </c>
      <c r="C1567">
        <v>-1</v>
      </c>
      <c r="D1567" t="s">
        <v>74</v>
      </c>
      <c r="E1567">
        <v>1.4711000000000001</v>
      </c>
    </row>
    <row r="1568" spans="1:5">
      <c r="A1568" t="s">
        <v>5</v>
      </c>
      <c r="B1568" t="s">
        <v>81</v>
      </c>
      <c r="C1568">
        <v>-2</v>
      </c>
      <c r="D1568" t="s">
        <v>74</v>
      </c>
      <c r="E1568">
        <v>1.5833999999999999</v>
      </c>
    </row>
    <row r="1569" spans="1:5">
      <c r="A1569" t="s">
        <v>5</v>
      </c>
      <c r="B1569" t="s">
        <v>81</v>
      </c>
      <c r="C1569">
        <v>-3</v>
      </c>
      <c r="D1569" t="s">
        <v>74</v>
      </c>
      <c r="E1569">
        <v>1.5198</v>
      </c>
    </row>
    <row r="1570" spans="1:5">
      <c r="A1570" t="s">
        <v>5</v>
      </c>
      <c r="B1570" t="s">
        <v>81</v>
      </c>
      <c r="C1570">
        <v>-4</v>
      </c>
      <c r="D1570" t="s">
        <v>74</v>
      </c>
      <c r="E1570">
        <v>1.4585999999999999</v>
      </c>
    </row>
    <row r="1571" spans="1:5">
      <c r="A1571" t="s">
        <v>5</v>
      </c>
      <c r="B1571" t="s">
        <v>81</v>
      </c>
      <c r="C1571">
        <v>-5</v>
      </c>
      <c r="D1571" t="s">
        <v>74</v>
      </c>
      <c r="E1571">
        <v>1.599</v>
      </c>
    </row>
    <row r="1572" spans="1:5">
      <c r="A1572" t="s">
        <v>5</v>
      </c>
      <c r="B1572" t="s">
        <v>81</v>
      </c>
      <c r="C1572">
        <v>-6</v>
      </c>
      <c r="D1572" t="s">
        <v>74</v>
      </c>
      <c r="E1572">
        <v>1.7101999999999999</v>
      </c>
    </row>
    <row r="1573" spans="1:5">
      <c r="A1573" t="s">
        <v>5</v>
      </c>
      <c r="B1573" t="s">
        <v>81</v>
      </c>
      <c r="C1573">
        <v>-7</v>
      </c>
      <c r="D1573" t="s">
        <v>74</v>
      </c>
      <c r="E1573">
        <v>1.694</v>
      </c>
    </row>
    <row r="1574" spans="1:5">
      <c r="A1574" t="s">
        <v>5</v>
      </c>
      <c r="B1574" t="s">
        <v>81</v>
      </c>
      <c r="C1574">
        <v>-8</v>
      </c>
      <c r="D1574" t="s">
        <v>74</v>
      </c>
      <c r="E1574">
        <v>2.3511000000000002</v>
      </c>
    </row>
    <row r="1575" spans="1:5">
      <c r="A1575" t="s">
        <v>5</v>
      </c>
      <c r="B1575" t="s">
        <v>81</v>
      </c>
      <c r="C1575">
        <v>-9</v>
      </c>
      <c r="D1575" t="s">
        <v>74</v>
      </c>
      <c r="E1575">
        <v>2.6379999999999999</v>
      </c>
    </row>
    <row r="1576" spans="1:5">
      <c r="A1576" t="s">
        <v>5</v>
      </c>
      <c r="B1576" t="s">
        <v>81</v>
      </c>
      <c r="C1576">
        <v>-10</v>
      </c>
      <c r="D1576" t="s">
        <v>74</v>
      </c>
      <c r="E1576">
        <v>2.4554</v>
      </c>
    </row>
    <row r="1577" spans="1:5">
      <c r="A1577" t="s">
        <v>5</v>
      </c>
      <c r="B1577" t="s">
        <v>81</v>
      </c>
      <c r="C1577">
        <v>-11</v>
      </c>
      <c r="D1577" t="s">
        <v>74</v>
      </c>
      <c r="E1577">
        <v>2.1065999999999998</v>
      </c>
    </row>
    <row r="1578" spans="1:5">
      <c r="A1578" t="s">
        <v>5</v>
      </c>
      <c r="B1578" t="s">
        <v>81</v>
      </c>
      <c r="C1578">
        <v>-12</v>
      </c>
      <c r="D1578" t="s">
        <v>74</v>
      </c>
      <c r="E1578">
        <v>1.8819999999999999</v>
      </c>
    </row>
    <row r="1579" spans="1:5">
      <c r="A1579" t="s">
        <v>5</v>
      </c>
      <c r="B1579" t="s">
        <v>81</v>
      </c>
      <c r="C1579">
        <v>-13</v>
      </c>
      <c r="D1579" t="s">
        <v>74</v>
      </c>
      <c r="E1579">
        <v>1.7101</v>
      </c>
    </row>
    <row r="1580" spans="1:5">
      <c r="A1580" t="s">
        <v>5</v>
      </c>
      <c r="B1580" t="s">
        <v>81</v>
      </c>
      <c r="C1580">
        <v>-14</v>
      </c>
      <c r="D1580" t="s">
        <v>74</v>
      </c>
      <c r="E1580">
        <v>1.8010999999999999</v>
      </c>
    </row>
    <row r="1581" spans="1:5">
      <c r="A1581" t="s">
        <v>5</v>
      </c>
      <c r="B1581" t="s">
        <v>81</v>
      </c>
      <c r="C1581">
        <v>-15</v>
      </c>
      <c r="D1581" t="s">
        <v>74</v>
      </c>
      <c r="E1581">
        <v>2.3267000000000002</v>
      </c>
    </row>
    <row r="1582" spans="1:5">
      <c r="A1582" t="s">
        <v>5</v>
      </c>
      <c r="B1582" t="s">
        <v>81</v>
      </c>
      <c r="C1582">
        <v>-16</v>
      </c>
      <c r="D1582" t="s">
        <v>74</v>
      </c>
      <c r="E1582">
        <v>2.6259999999999999</v>
      </c>
    </row>
    <row r="1583" spans="1:5">
      <c r="A1583" t="s">
        <v>5</v>
      </c>
      <c r="B1583" t="s">
        <v>81</v>
      </c>
      <c r="C1583">
        <v>-17</v>
      </c>
      <c r="D1583" t="s">
        <v>74</v>
      </c>
      <c r="E1583">
        <v>2.2168000000000001</v>
      </c>
    </row>
    <row r="1584" spans="1:5">
      <c r="A1584" t="s">
        <v>5</v>
      </c>
      <c r="B1584" t="s">
        <v>81</v>
      </c>
      <c r="C1584">
        <v>-18</v>
      </c>
      <c r="D1584" t="s">
        <v>74</v>
      </c>
      <c r="E1584">
        <v>1.0601</v>
      </c>
    </row>
    <row r="1585" spans="1:5">
      <c r="A1585" t="s">
        <v>5</v>
      </c>
      <c r="B1585" t="s">
        <v>81</v>
      </c>
      <c r="C1585">
        <v>0</v>
      </c>
      <c r="D1585" t="s">
        <v>65</v>
      </c>
      <c r="E1585">
        <v>16346988964.2736</v>
      </c>
    </row>
    <row r="1586" spans="1:5">
      <c r="A1586" t="s">
        <v>5</v>
      </c>
      <c r="B1586" t="s">
        <v>81</v>
      </c>
      <c r="C1586">
        <v>-1</v>
      </c>
      <c r="D1586" t="s">
        <v>65</v>
      </c>
      <c r="E1586">
        <v>16346988964.2736</v>
      </c>
    </row>
    <row r="1587" spans="1:5">
      <c r="A1587" t="s">
        <v>5</v>
      </c>
      <c r="B1587" t="s">
        <v>81</v>
      </c>
      <c r="C1587">
        <v>-2</v>
      </c>
      <c r="D1587" t="s">
        <v>65</v>
      </c>
      <c r="E1587">
        <v>11387950330.7829</v>
      </c>
    </row>
    <row r="1588" spans="1:5">
      <c r="A1588" t="s">
        <v>5</v>
      </c>
      <c r="B1588" t="s">
        <v>81</v>
      </c>
      <c r="C1588">
        <v>-3</v>
      </c>
      <c r="D1588" t="s">
        <v>65</v>
      </c>
      <c r="E1588">
        <v>14298472498.606199</v>
      </c>
    </row>
    <row r="1589" spans="1:5">
      <c r="A1589" t="s">
        <v>5</v>
      </c>
      <c r="B1589" t="s">
        <v>81</v>
      </c>
      <c r="C1589">
        <v>-4</v>
      </c>
      <c r="D1589" t="s">
        <v>65</v>
      </c>
      <c r="E1589">
        <v>19941062587.720901</v>
      </c>
    </row>
    <row r="1590" spans="1:5">
      <c r="A1590" t="s">
        <v>5</v>
      </c>
      <c r="B1590" t="s">
        <v>81</v>
      </c>
      <c r="C1590">
        <v>-5</v>
      </c>
      <c r="D1590" t="s">
        <v>65</v>
      </c>
      <c r="E1590">
        <v>33979860021.226799</v>
      </c>
    </row>
    <row r="1591" spans="1:5">
      <c r="A1591" t="s">
        <v>5</v>
      </c>
      <c r="B1591" t="s">
        <v>81</v>
      </c>
      <c r="C1591">
        <v>-6</v>
      </c>
      <c r="D1591" t="s">
        <v>65</v>
      </c>
      <c r="E1591">
        <v>25662602341.765202</v>
      </c>
    </row>
    <row r="1592" spans="1:5">
      <c r="A1592" t="s">
        <v>5</v>
      </c>
      <c r="B1592" t="s">
        <v>81</v>
      </c>
      <c r="C1592">
        <v>-7</v>
      </c>
      <c r="D1592" t="s">
        <v>65</v>
      </c>
      <c r="E1592">
        <v>17936444096.070499</v>
      </c>
    </row>
    <row r="1593" spans="1:5">
      <c r="A1593" t="s">
        <v>5</v>
      </c>
      <c r="B1593" t="s">
        <v>81</v>
      </c>
      <c r="C1593">
        <v>-8</v>
      </c>
      <c r="D1593" t="s">
        <v>65</v>
      </c>
      <c r="E1593">
        <v>20913405819.9631</v>
      </c>
    </row>
    <row r="1594" spans="1:5">
      <c r="A1594" t="s">
        <v>5</v>
      </c>
      <c r="B1594" t="s">
        <v>81</v>
      </c>
      <c r="C1594">
        <v>-9</v>
      </c>
      <c r="D1594" t="s">
        <v>65</v>
      </c>
      <c r="E1594">
        <v>10056256273.7474</v>
      </c>
    </row>
    <row r="1595" spans="1:5">
      <c r="A1595" t="s">
        <v>5</v>
      </c>
      <c r="B1595" t="s">
        <v>81</v>
      </c>
      <c r="C1595">
        <v>-10</v>
      </c>
      <c r="D1595" t="s">
        <v>65</v>
      </c>
      <c r="E1595">
        <v>6946658117.6087999</v>
      </c>
    </row>
    <row r="1596" spans="1:5">
      <c r="A1596" t="s">
        <v>5</v>
      </c>
      <c r="B1596" t="s">
        <v>81</v>
      </c>
      <c r="C1596">
        <v>-11</v>
      </c>
      <c r="D1596" t="s">
        <v>65</v>
      </c>
      <c r="E1596">
        <v>6972765341.8549004</v>
      </c>
    </row>
    <row r="1597" spans="1:5">
      <c r="A1597" t="s">
        <v>5</v>
      </c>
      <c r="B1597" t="s">
        <v>81</v>
      </c>
      <c r="C1597">
        <v>-12</v>
      </c>
      <c r="D1597" t="s">
        <v>65</v>
      </c>
      <c r="E1597">
        <v>8997301192.1124001</v>
      </c>
    </row>
    <row r="1598" spans="1:5">
      <c r="A1598" t="s">
        <v>5</v>
      </c>
      <c r="B1598" t="s">
        <v>81</v>
      </c>
      <c r="C1598">
        <v>-13</v>
      </c>
      <c r="D1598" t="s">
        <v>65</v>
      </c>
      <c r="E1598">
        <v>9471669945.3868999</v>
      </c>
    </row>
    <row r="1599" spans="1:5">
      <c r="A1599" t="s">
        <v>5</v>
      </c>
      <c r="B1599" t="s">
        <v>81</v>
      </c>
      <c r="C1599">
        <v>-14</v>
      </c>
      <c r="D1599" t="s">
        <v>65</v>
      </c>
      <c r="E1599">
        <v>9609949681.3362999</v>
      </c>
    </row>
    <row r="1600" spans="1:5">
      <c r="A1600" t="s">
        <v>5</v>
      </c>
      <c r="B1600" t="s">
        <v>81</v>
      </c>
      <c r="C1600">
        <v>-15</v>
      </c>
      <c r="D1600" t="s">
        <v>65</v>
      </c>
      <c r="E1600">
        <v>6232529555.1820002</v>
      </c>
    </row>
    <row r="1601" spans="1:5">
      <c r="A1601" t="s">
        <v>5</v>
      </c>
      <c r="B1601" t="s">
        <v>81</v>
      </c>
      <c r="C1601">
        <v>-16</v>
      </c>
      <c r="D1601" t="s">
        <v>65</v>
      </c>
      <c r="E1601">
        <v>5795482902.5283003</v>
      </c>
    </row>
    <row r="1602" spans="1:5">
      <c r="A1602" t="s">
        <v>5</v>
      </c>
      <c r="B1602" t="s">
        <v>81</v>
      </c>
      <c r="C1602">
        <v>-17</v>
      </c>
      <c r="D1602" t="s">
        <v>65</v>
      </c>
      <c r="E1602">
        <v>5567050446.4127998</v>
      </c>
    </row>
    <row r="1603" spans="1:5">
      <c r="A1603" t="s">
        <v>5</v>
      </c>
      <c r="B1603" t="s">
        <v>81</v>
      </c>
      <c r="C1603">
        <v>-18</v>
      </c>
      <c r="D1603" t="s">
        <v>65</v>
      </c>
      <c r="E1603">
        <v>4083320062.4875002</v>
      </c>
    </row>
    <row r="1604" spans="1:5">
      <c r="A1604" t="s">
        <v>5</v>
      </c>
      <c r="B1604" t="s">
        <v>81</v>
      </c>
      <c r="C1604">
        <v>0</v>
      </c>
      <c r="D1604" t="s">
        <v>62</v>
      </c>
      <c r="E1604">
        <v>0</v>
      </c>
    </row>
    <row r="1605" spans="1:5">
      <c r="A1605" t="s">
        <v>5</v>
      </c>
      <c r="B1605" t="s">
        <v>81</v>
      </c>
      <c r="C1605">
        <v>-1</v>
      </c>
      <c r="D1605" t="s">
        <v>62</v>
      </c>
      <c r="E1605">
        <v>0</v>
      </c>
    </row>
    <row r="1606" spans="1:5">
      <c r="A1606" t="s">
        <v>5</v>
      </c>
      <c r="B1606" t="s">
        <v>81</v>
      </c>
      <c r="C1606">
        <v>-2</v>
      </c>
      <c r="D1606" t="s">
        <v>62</v>
      </c>
      <c r="E1606">
        <v>0</v>
      </c>
    </row>
    <row r="1607" spans="1:5">
      <c r="A1607" t="s">
        <v>5</v>
      </c>
      <c r="B1607" t="s">
        <v>81</v>
      </c>
      <c r="C1607">
        <v>-3</v>
      </c>
      <c r="D1607" t="s">
        <v>62</v>
      </c>
      <c r="E1607">
        <v>0</v>
      </c>
    </row>
    <row r="1608" spans="1:5">
      <c r="A1608" t="s">
        <v>5</v>
      </c>
      <c r="B1608" t="s">
        <v>81</v>
      </c>
      <c r="C1608">
        <v>-4</v>
      </c>
      <c r="D1608" t="s">
        <v>62</v>
      </c>
      <c r="E1608">
        <v>0</v>
      </c>
    </row>
    <row r="1609" spans="1:5">
      <c r="A1609" t="s">
        <v>5</v>
      </c>
      <c r="B1609" t="s">
        <v>81</v>
      </c>
      <c r="C1609">
        <v>-5</v>
      </c>
      <c r="D1609" t="s">
        <v>62</v>
      </c>
      <c r="E1609">
        <v>0</v>
      </c>
    </row>
    <row r="1610" spans="1:5">
      <c r="A1610" t="s">
        <v>5</v>
      </c>
      <c r="B1610" t="s">
        <v>81</v>
      </c>
      <c r="C1610">
        <v>-6</v>
      </c>
      <c r="D1610" t="s">
        <v>62</v>
      </c>
      <c r="E1610">
        <v>0</v>
      </c>
    </row>
    <row r="1611" spans="1:5">
      <c r="A1611" t="s">
        <v>5</v>
      </c>
      <c r="B1611" t="s">
        <v>81</v>
      </c>
      <c r="C1611">
        <v>-7</v>
      </c>
      <c r="D1611" t="s">
        <v>62</v>
      </c>
      <c r="E1611">
        <v>0</v>
      </c>
    </row>
    <row r="1612" spans="1:5">
      <c r="A1612" t="s">
        <v>5</v>
      </c>
      <c r="B1612" t="s">
        <v>81</v>
      </c>
      <c r="C1612">
        <v>-8</v>
      </c>
      <c r="D1612" t="s">
        <v>62</v>
      </c>
      <c r="E1612">
        <v>0</v>
      </c>
    </row>
    <row r="1613" spans="1:5">
      <c r="A1613" t="s">
        <v>5</v>
      </c>
      <c r="B1613" t="s">
        <v>81</v>
      </c>
      <c r="C1613">
        <v>-9</v>
      </c>
      <c r="D1613" t="s">
        <v>62</v>
      </c>
      <c r="E1613">
        <v>0</v>
      </c>
    </row>
    <row r="1614" spans="1:5">
      <c r="A1614" t="s">
        <v>5</v>
      </c>
      <c r="B1614" t="s">
        <v>81</v>
      </c>
      <c r="C1614">
        <v>-10</v>
      </c>
      <c r="D1614" t="s">
        <v>62</v>
      </c>
      <c r="E1614">
        <v>0</v>
      </c>
    </row>
    <row r="1615" spans="1:5">
      <c r="A1615" t="s">
        <v>5</v>
      </c>
      <c r="B1615" t="s">
        <v>81</v>
      </c>
      <c r="C1615">
        <v>-11</v>
      </c>
      <c r="D1615" t="s">
        <v>62</v>
      </c>
      <c r="E1615">
        <v>0</v>
      </c>
    </row>
    <row r="1616" spans="1:5">
      <c r="A1616" t="s">
        <v>5</v>
      </c>
      <c r="B1616" t="s">
        <v>81</v>
      </c>
      <c r="C1616">
        <v>-12</v>
      </c>
      <c r="D1616" t="s">
        <v>62</v>
      </c>
      <c r="E1616">
        <v>0</v>
      </c>
    </row>
    <row r="1617" spans="1:5">
      <c r="A1617" t="s">
        <v>5</v>
      </c>
      <c r="B1617" t="s">
        <v>81</v>
      </c>
      <c r="C1617">
        <v>-13</v>
      </c>
      <c r="D1617" t="s">
        <v>62</v>
      </c>
      <c r="E1617">
        <v>0</v>
      </c>
    </row>
    <row r="1618" spans="1:5">
      <c r="A1618" t="s">
        <v>5</v>
      </c>
      <c r="B1618" t="s">
        <v>81</v>
      </c>
      <c r="C1618">
        <v>-14</v>
      </c>
      <c r="D1618" t="s">
        <v>62</v>
      </c>
      <c r="E1618">
        <v>0</v>
      </c>
    </row>
    <row r="1619" spans="1:5">
      <c r="A1619" t="s">
        <v>5</v>
      </c>
      <c r="B1619" t="s">
        <v>81</v>
      </c>
      <c r="C1619">
        <v>-15</v>
      </c>
      <c r="D1619" t="s">
        <v>62</v>
      </c>
      <c r="E1619">
        <v>0</v>
      </c>
    </row>
    <row r="1620" spans="1:5">
      <c r="A1620" t="s">
        <v>5</v>
      </c>
      <c r="B1620" t="s">
        <v>81</v>
      </c>
      <c r="C1620">
        <v>-16</v>
      </c>
      <c r="D1620" t="s">
        <v>62</v>
      </c>
      <c r="E1620">
        <v>0</v>
      </c>
    </row>
    <row r="1621" spans="1:5">
      <c r="A1621" t="s">
        <v>5</v>
      </c>
      <c r="B1621" t="s">
        <v>81</v>
      </c>
      <c r="C1621">
        <v>-17</v>
      </c>
      <c r="D1621" t="s">
        <v>62</v>
      </c>
      <c r="E1621">
        <v>0</v>
      </c>
    </row>
    <row r="1622" spans="1:5">
      <c r="A1622" t="s">
        <v>5</v>
      </c>
      <c r="B1622" t="s">
        <v>81</v>
      </c>
      <c r="C1622">
        <v>-18</v>
      </c>
      <c r="D1622" t="s">
        <v>62</v>
      </c>
      <c r="E1622">
        <v>0</v>
      </c>
    </row>
    <row r="1623" spans="1:5">
      <c r="A1623" t="s">
        <v>5</v>
      </c>
      <c r="B1623" t="s">
        <v>81</v>
      </c>
      <c r="C1623">
        <v>0</v>
      </c>
      <c r="D1623" t="s">
        <v>72</v>
      </c>
      <c r="E1623">
        <v>17703461856.080002</v>
      </c>
    </row>
    <row r="1624" spans="1:5">
      <c r="A1624" t="s">
        <v>5</v>
      </c>
      <c r="B1624" t="s">
        <v>81</v>
      </c>
      <c r="C1624">
        <v>-1</v>
      </c>
      <c r="D1624" t="s">
        <v>72</v>
      </c>
      <c r="E1624">
        <v>48635840000</v>
      </c>
    </row>
    <row r="1625" spans="1:5">
      <c r="A1625" t="s">
        <v>5</v>
      </c>
      <c r="B1625" t="s">
        <v>81</v>
      </c>
      <c r="C1625">
        <v>-2</v>
      </c>
      <c r="D1625" t="s">
        <v>72</v>
      </c>
      <c r="E1625">
        <v>65983320000</v>
      </c>
    </row>
    <row r="1626" spans="1:5">
      <c r="A1626" t="s">
        <v>5</v>
      </c>
      <c r="B1626" t="s">
        <v>81</v>
      </c>
      <c r="C1626">
        <v>-3</v>
      </c>
      <c r="D1626" t="s">
        <v>72</v>
      </c>
      <c r="E1626">
        <v>46497960000</v>
      </c>
    </row>
    <row r="1627" spans="1:5">
      <c r="A1627" t="s">
        <v>5</v>
      </c>
      <c r="B1627" t="s">
        <v>81</v>
      </c>
      <c r="C1627">
        <v>-4</v>
      </c>
      <c r="D1627" t="s">
        <v>72</v>
      </c>
      <c r="E1627">
        <v>27187550000</v>
      </c>
    </row>
    <row r="1628" spans="1:5">
      <c r="A1628" t="s">
        <v>5</v>
      </c>
      <c r="B1628" t="s">
        <v>81</v>
      </c>
      <c r="C1628">
        <v>-5</v>
      </c>
      <c r="D1628" t="s">
        <v>72</v>
      </c>
      <c r="E1628">
        <v>52980510000</v>
      </c>
    </row>
    <row r="1629" spans="1:5">
      <c r="A1629" t="s">
        <v>5</v>
      </c>
      <c r="B1629" t="s">
        <v>81</v>
      </c>
      <c r="C1629">
        <v>-6</v>
      </c>
      <c r="D1629" t="s">
        <v>72</v>
      </c>
      <c r="E1629">
        <v>92656160000</v>
      </c>
    </row>
    <row r="1630" spans="1:5">
      <c r="A1630" t="s">
        <v>5</v>
      </c>
      <c r="B1630" t="s">
        <v>81</v>
      </c>
      <c r="C1630">
        <v>-7</v>
      </c>
      <c r="D1630" t="s">
        <v>72</v>
      </c>
      <c r="E1630">
        <v>112233835140</v>
      </c>
    </row>
    <row r="1631" spans="1:5">
      <c r="A1631" t="s">
        <v>5</v>
      </c>
      <c r="B1631" t="s">
        <v>81</v>
      </c>
      <c r="C1631">
        <v>-8</v>
      </c>
      <c r="D1631" t="s">
        <v>72</v>
      </c>
      <c r="E1631">
        <v>92446200000</v>
      </c>
    </row>
    <row r="1632" spans="1:5">
      <c r="A1632" t="s">
        <v>5</v>
      </c>
      <c r="B1632" t="s">
        <v>81</v>
      </c>
      <c r="C1632">
        <v>-9</v>
      </c>
      <c r="D1632" t="s">
        <v>72</v>
      </c>
      <c r="E1632">
        <v>135918400000</v>
      </c>
    </row>
    <row r="1633" spans="1:5">
      <c r="A1633" t="s">
        <v>5</v>
      </c>
      <c r="B1633" t="s">
        <v>81</v>
      </c>
      <c r="C1633">
        <v>-10</v>
      </c>
      <c r="D1633" t="s">
        <v>72</v>
      </c>
      <c r="E1633">
        <v>107774680000</v>
      </c>
    </row>
    <row r="1634" spans="1:5">
      <c r="A1634" t="s">
        <v>5</v>
      </c>
      <c r="B1634" t="s">
        <v>81</v>
      </c>
      <c r="C1634">
        <v>-11</v>
      </c>
      <c r="D1634" t="s">
        <v>72</v>
      </c>
      <c r="E1634">
        <v>80727160000</v>
      </c>
    </row>
    <row r="1635" spans="1:5">
      <c r="A1635" t="s">
        <v>5</v>
      </c>
      <c r="B1635" t="s">
        <v>81</v>
      </c>
      <c r="C1635">
        <v>-12</v>
      </c>
      <c r="D1635" t="s">
        <v>72</v>
      </c>
      <c r="E1635">
        <v>56427840000</v>
      </c>
    </row>
    <row r="1636" spans="1:5">
      <c r="A1636" t="s">
        <v>5</v>
      </c>
      <c r="B1636" t="s">
        <v>81</v>
      </c>
      <c r="C1636">
        <v>-13</v>
      </c>
      <c r="D1636" t="s">
        <v>72</v>
      </c>
      <c r="E1636">
        <v>67978570000</v>
      </c>
    </row>
    <row r="1637" spans="1:5">
      <c r="A1637" t="s">
        <v>5</v>
      </c>
      <c r="B1637" t="s">
        <v>81</v>
      </c>
      <c r="C1637">
        <v>-14</v>
      </c>
      <c r="D1637" t="s">
        <v>72</v>
      </c>
      <c r="E1637">
        <v>48095200000</v>
      </c>
    </row>
    <row r="1638" spans="1:5">
      <c r="A1638" t="s">
        <v>5</v>
      </c>
      <c r="B1638" t="s">
        <v>81</v>
      </c>
      <c r="C1638">
        <v>-15</v>
      </c>
      <c r="D1638" t="s">
        <v>72</v>
      </c>
      <c r="E1638">
        <v>32633370000</v>
      </c>
    </row>
    <row r="1639" spans="1:5">
      <c r="A1639" t="s">
        <v>5</v>
      </c>
      <c r="B1639" t="s">
        <v>81</v>
      </c>
      <c r="C1639">
        <v>-16</v>
      </c>
      <c r="D1639" t="s">
        <v>72</v>
      </c>
      <c r="E1639">
        <v>92023500000</v>
      </c>
    </row>
    <row r="1640" spans="1:5">
      <c r="A1640" t="s">
        <v>5</v>
      </c>
      <c r="B1640" t="s">
        <v>81</v>
      </c>
      <c r="C1640">
        <v>-17</v>
      </c>
      <c r="D1640" t="s">
        <v>72</v>
      </c>
      <c r="E1640">
        <v>74857710000</v>
      </c>
    </row>
    <row r="1641" spans="1:5">
      <c r="A1641" t="s">
        <v>5</v>
      </c>
      <c r="B1641" t="s">
        <v>81</v>
      </c>
      <c r="C1641">
        <v>-18</v>
      </c>
      <c r="D1641" t="s">
        <v>72</v>
      </c>
      <c r="E1641">
        <v>62298500000</v>
      </c>
    </row>
    <row r="1642" spans="1:5">
      <c r="A1642" t="s">
        <v>5</v>
      </c>
      <c r="B1642" t="s">
        <v>81</v>
      </c>
      <c r="C1642">
        <v>0</v>
      </c>
      <c r="D1642" t="s">
        <v>60</v>
      </c>
      <c r="E1642">
        <v>12323250000</v>
      </c>
    </row>
    <row r="1643" spans="1:5">
      <c r="A1643" t="s">
        <v>5</v>
      </c>
      <c r="B1643" t="s">
        <v>81</v>
      </c>
      <c r="C1643">
        <v>-1</v>
      </c>
      <c r="D1643" t="s">
        <v>60</v>
      </c>
      <c r="E1643">
        <v>12323250000</v>
      </c>
    </row>
    <row r="1644" spans="1:5">
      <c r="A1644" t="s">
        <v>5</v>
      </c>
      <c r="B1644" t="s">
        <v>81</v>
      </c>
      <c r="C1644">
        <v>-2</v>
      </c>
      <c r="D1644" t="s">
        <v>60</v>
      </c>
      <c r="E1644">
        <v>8828300000</v>
      </c>
    </row>
    <row r="1645" spans="1:5">
      <c r="A1645" t="s">
        <v>5</v>
      </c>
      <c r="B1645" t="s">
        <v>81</v>
      </c>
      <c r="C1645">
        <v>-3</v>
      </c>
      <c r="D1645" t="s">
        <v>60</v>
      </c>
      <c r="E1645">
        <v>5901100000</v>
      </c>
    </row>
    <row r="1646" spans="1:5">
      <c r="A1646" t="s">
        <v>5</v>
      </c>
      <c r="B1646" t="s">
        <v>81</v>
      </c>
      <c r="C1646">
        <v>-4</v>
      </c>
      <c r="D1646" t="s">
        <v>60</v>
      </c>
      <c r="E1646">
        <v>4634150000</v>
      </c>
    </row>
    <row r="1647" spans="1:5">
      <c r="A1647" t="s">
        <v>5</v>
      </c>
      <c r="B1647" t="s">
        <v>81</v>
      </c>
      <c r="C1647">
        <v>-5</v>
      </c>
      <c r="D1647" t="s">
        <v>60</v>
      </c>
      <c r="E1647">
        <v>2298750000</v>
      </c>
    </row>
    <row r="1648" spans="1:5">
      <c r="A1648" t="s">
        <v>5</v>
      </c>
      <c r="B1648" t="s">
        <v>81</v>
      </c>
      <c r="C1648">
        <v>-6</v>
      </c>
      <c r="D1648" t="s">
        <v>60</v>
      </c>
      <c r="E1648">
        <v>4632350000</v>
      </c>
    </row>
    <row r="1649" spans="1:5">
      <c r="A1649" t="s">
        <v>5</v>
      </c>
      <c r="B1649" t="s">
        <v>81</v>
      </c>
      <c r="C1649">
        <v>-7</v>
      </c>
      <c r="D1649" t="s">
        <v>60</v>
      </c>
      <c r="E1649">
        <v>7606400000</v>
      </c>
    </row>
    <row r="1650" spans="1:5">
      <c r="A1650" t="s">
        <v>5</v>
      </c>
      <c r="B1650" t="s">
        <v>81</v>
      </c>
      <c r="C1650">
        <v>-8</v>
      </c>
      <c r="D1650" t="s">
        <v>60</v>
      </c>
      <c r="E1650">
        <v>4327800000</v>
      </c>
    </row>
    <row r="1651" spans="1:5">
      <c r="A1651" t="s">
        <v>5</v>
      </c>
      <c r="B1651" t="s">
        <v>81</v>
      </c>
      <c r="C1651">
        <v>-9</v>
      </c>
      <c r="D1651" t="s">
        <v>60</v>
      </c>
      <c r="E1651">
        <v>6230700000</v>
      </c>
    </row>
    <row r="1652" spans="1:5">
      <c r="A1652" t="s">
        <v>5</v>
      </c>
      <c r="B1652" t="s">
        <v>81</v>
      </c>
      <c r="C1652">
        <v>-10</v>
      </c>
      <c r="D1652" t="s">
        <v>60</v>
      </c>
      <c r="E1652">
        <v>11839100000</v>
      </c>
    </row>
    <row r="1653" spans="1:5">
      <c r="A1653" t="s">
        <v>5</v>
      </c>
      <c r="B1653" t="s">
        <v>81</v>
      </c>
      <c r="C1653">
        <v>-11</v>
      </c>
      <c r="D1653" t="s">
        <v>60</v>
      </c>
      <c r="E1653">
        <v>9594200000</v>
      </c>
    </row>
    <row r="1654" spans="1:5">
      <c r="A1654" t="s">
        <v>5</v>
      </c>
      <c r="B1654" t="s">
        <v>81</v>
      </c>
      <c r="C1654">
        <v>-12</v>
      </c>
      <c r="D1654" t="s">
        <v>60</v>
      </c>
      <c r="E1654">
        <v>8978750000</v>
      </c>
    </row>
    <row r="1655" spans="1:5">
      <c r="A1655" t="s">
        <v>5</v>
      </c>
      <c r="B1655" t="s">
        <v>81</v>
      </c>
      <c r="C1655">
        <v>-13</v>
      </c>
      <c r="D1655" t="s">
        <v>60</v>
      </c>
      <c r="E1655">
        <v>10937950000</v>
      </c>
    </row>
    <row r="1656" spans="1:5">
      <c r="A1656" t="s">
        <v>5</v>
      </c>
      <c r="B1656" t="s">
        <v>81</v>
      </c>
      <c r="C1656">
        <v>-14</v>
      </c>
      <c r="D1656" t="s">
        <v>60</v>
      </c>
      <c r="E1656">
        <v>8599600000</v>
      </c>
    </row>
    <row r="1657" spans="1:5">
      <c r="A1657" t="s">
        <v>5</v>
      </c>
      <c r="B1657" t="s">
        <v>81</v>
      </c>
      <c r="C1657">
        <v>-15</v>
      </c>
      <c r="D1657" t="s">
        <v>60</v>
      </c>
      <c r="E1657">
        <v>2074700000</v>
      </c>
    </row>
    <row r="1658" spans="1:5">
      <c r="A1658" t="s">
        <v>5</v>
      </c>
      <c r="B1658" t="s">
        <v>81</v>
      </c>
      <c r="C1658">
        <v>-16</v>
      </c>
      <c r="D1658" t="s">
        <v>60</v>
      </c>
      <c r="E1658">
        <v>1567900000</v>
      </c>
    </row>
    <row r="1659" spans="1:5">
      <c r="A1659" t="s">
        <v>5</v>
      </c>
      <c r="B1659" t="s">
        <v>81</v>
      </c>
      <c r="C1659">
        <v>-17</v>
      </c>
      <c r="D1659" t="s">
        <v>60</v>
      </c>
      <c r="E1659">
        <v>3471500000</v>
      </c>
    </row>
    <row r="1660" spans="1:5">
      <c r="A1660" t="s">
        <v>5</v>
      </c>
      <c r="B1660" t="s">
        <v>81</v>
      </c>
      <c r="C1660">
        <v>-18</v>
      </c>
      <c r="D1660" t="s">
        <v>60</v>
      </c>
      <c r="E1660">
        <v>1713950000</v>
      </c>
    </row>
    <row r="1661" spans="1:5">
      <c r="A1661" t="s">
        <v>5</v>
      </c>
      <c r="B1661" t="s">
        <v>81</v>
      </c>
      <c r="C1661">
        <v>0</v>
      </c>
      <c r="D1661" t="s">
        <v>67</v>
      </c>
      <c r="E1661">
        <v>383000000</v>
      </c>
    </row>
    <row r="1662" spans="1:5">
      <c r="A1662" t="s">
        <v>5</v>
      </c>
      <c r="B1662" t="s">
        <v>81</v>
      </c>
      <c r="C1662">
        <v>-1</v>
      </c>
      <c r="D1662" t="s">
        <v>67</v>
      </c>
      <c r="E1662">
        <v>383000000</v>
      </c>
    </row>
    <row r="1663" spans="1:5">
      <c r="A1663" t="s">
        <v>5</v>
      </c>
      <c r="B1663" t="s">
        <v>81</v>
      </c>
      <c r="C1663">
        <v>-2</v>
      </c>
      <c r="D1663" t="s">
        <v>67</v>
      </c>
      <c r="E1663">
        <v>396000000</v>
      </c>
    </row>
    <row r="1664" spans="1:5">
      <c r="A1664" t="s">
        <v>5</v>
      </c>
      <c r="B1664" t="s">
        <v>81</v>
      </c>
      <c r="C1664">
        <v>-3</v>
      </c>
      <c r="D1664" t="s">
        <v>67</v>
      </c>
      <c r="E1664">
        <v>387000000</v>
      </c>
    </row>
    <row r="1665" spans="1:5">
      <c r="A1665" t="s">
        <v>5</v>
      </c>
      <c r="B1665" t="s">
        <v>81</v>
      </c>
      <c r="C1665">
        <v>-4</v>
      </c>
      <c r="D1665" t="s">
        <v>67</v>
      </c>
      <c r="E1665">
        <v>397000000</v>
      </c>
    </row>
    <row r="1666" spans="1:5">
      <c r="A1666" t="s">
        <v>5</v>
      </c>
      <c r="B1666" t="s">
        <v>81</v>
      </c>
      <c r="C1666">
        <v>-5</v>
      </c>
      <c r="D1666" t="s">
        <v>67</v>
      </c>
      <c r="E1666">
        <v>379000000</v>
      </c>
    </row>
    <row r="1667" spans="1:5">
      <c r="A1667" t="s">
        <v>5</v>
      </c>
      <c r="B1667" t="s">
        <v>81</v>
      </c>
      <c r="C1667">
        <v>-6</v>
      </c>
      <c r="D1667" t="s">
        <v>67</v>
      </c>
      <c r="E1667">
        <v>332000000</v>
      </c>
    </row>
    <row r="1668" spans="1:5">
      <c r="A1668" t="s">
        <v>5</v>
      </c>
      <c r="B1668" t="s">
        <v>81</v>
      </c>
      <c r="C1668">
        <v>-7</v>
      </c>
      <c r="D1668" t="s">
        <v>67</v>
      </c>
      <c r="E1668">
        <v>0</v>
      </c>
    </row>
    <row r="1669" spans="1:5">
      <c r="A1669" t="s">
        <v>5</v>
      </c>
      <c r="B1669" t="s">
        <v>81</v>
      </c>
      <c r="C1669">
        <v>-8</v>
      </c>
      <c r="D1669" t="s">
        <v>67</v>
      </c>
      <c r="E1669">
        <v>0</v>
      </c>
    </row>
    <row r="1670" spans="1:5">
      <c r="A1670" t="s">
        <v>5</v>
      </c>
      <c r="B1670" t="s">
        <v>81</v>
      </c>
      <c r="C1670">
        <v>-9</v>
      </c>
      <c r="D1670" t="s">
        <v>67</v>
      </c>
      <c r="E1670">
        <v>0</v>
      </c>
    </row>
    <row r="1671" spans="1:5">
      <c r="A1671" t="s">
        <v>5</v>
      </c>
      <c r="B1671" t="s">
        <v>81</v>
      </c>
      <c r="C1671">
        <v>-10</v>
      </c>
      <c r="D1671" t="s">
        <v>67</v>
      </c>
      <c r="E1671">
        <v>0</v>
      </c>
    </row>
    <row r="1672" spans="1:5">
      <c r="A1672" t="s">
        <v>5</v>
      </c>
      <c r="B1672" t="s">
        <v>81</v>
      </c>
      <c r="C1672">
        <v>-11</v>
      </c>
      <c r="D1672" t="s">
        <v>67</v>
      </c>
      <c r="E1672">
        <v>0</v>
      </c>
    </row>
    <row r="1673" spans="1:5">
      <c r="A1673" t="s">
        <v>5</v>
      </c>
      <c r="B1673" t="s">
        <v>81</v>
      </c>
      <c r="C1673">
        <v>-12</v>
      </c>
      <c r="D1673" t="s">
        <v>67</v>
      </c>
      <c r="E1673">
        <v>0</v>
      </c>
    </row>
    <row r="1674" spans="1:5">
      <c r="A1674" t="s">
        <v>5</v>
      </c>
      <c r="B1674" t="s">
        <v>81</v>
      </c>
      <c r="C1674">
        <v>-13</v>
      </c>
      <c r="D1674" t="s">
        <v>67</v>
      </c>
      <c r="E1674">
        <v>0</v>
      </c>
    </row>
    <row r="1675" spans="1:5">
      <c r="A1675" t="s">
        <v>5</v>
      </c>
      <c r="B1675" t="s">
        <v>81</v>
      </c>
      <c r="C1675">
        <v>-14</v>
      </c>
      <c r="D1675" t="s">
        <v>67</v>
      </c>
      <c r="E1675">
        <v>0</v>
      </c>
    </row>
    <row r="1676" spans="1:5">
      <c r="A1676" t="s">
        <v>5</v>
      </c>
      <c r="B1676" t="s">
        <v>81</v>
      </c>
      <c r="C1676">
        <v>-15</v>
      </c>
      <c r="D1676" t="s">
        <v>67</v>
      </c>
      <c r="E1676">
        <v>0</v>
      </c>
    </row>
    <row r="1677" spans="1:5">
      <c r="A1677" t="s">
        <v>5</v>
      </c>
      <c r="B1677" t="s">
        <v>81</v>
      </c>
      <c r="C1677">
        <v>-16</v>
      </c>
      <c r="D1677" t="s">
        <v>67</v>
      </c>
      <c r="E1677">
        <v>0</v>
      </c>
    </row>
    <row r="1678" spans="1:5">
      <c r="A1678" t="s">
        <v>5</v>
      </c>
      <c r="B1678" t="s">
        <v>81</v>
      </c>
      <c r="C1678">
        <v>-17</v>
      </c>
      <c r="D1678" t="s">
        <v>67</v>
      </c>
      <c r="E1678">
        <v>0</v>
      </c>
    </row>
    <row r="1679" spans="1:5">
      <c r="A1679" t="s">
        <v>5</v>
      </c>
      <c r="B1679" t="s">
        <v>81</v>
      </c>
      <c r="C1679">
        <v>-18</v>
      </c>
      <c r="D1679" t="s">
        <v>67</v>
      </c>
      <c r="E1679">
        <v>0</v>
      </c>
    </row>
    <row r="1680" spans="1:5">
      <c r="A1680" t="s">
        <v>5</v>
      </c>
      <c r="B1680" t="s">
        <v>81</v>
      </c>
      <c r="C1680">
        <v>0</v>
      </c>
      <c r="D1680" t="s">
        <v>75</v>
      </c>
      <c r="E1680">
        <v>6.2700000000000006E-2</v>
      </c>
    </row>
    <row r="1681" spans="1:5">
      <c r="A1681" t="s">
        <v>5</v>
      </c>
      <c r="B1681" t="s">
        <v>81</v>
      </c>
      <c r="C1681">
        <v>-1</v>
      </c>
      <c r="D1681" t="s">
        <v>75</v>
      </c>
      <c r="E1681">
        <v>6.2700000000000006E-2</v>
      </c>
    </row>
    <row r="1682" spans="1:5">
      <c r="A1682" t="s">
        <v>5</v>
      </c>
      <c r="B1682" t="s">
        <v>81</v>
      </c>
      <c r="C1682">
        <v>-2</v>
      </c>
      <c r="D1682" t="s">
        <v>75</v>
      </c>
      <c r="E1682">
        <v>6.1600000000000002E-2</v>
      </c>
    </row>
    <row r="1683" spans="1:5">
      <c r="A1683" t="s">
        <v>5</v>
      </c>
      <c r="B1683" t="s">
        <v>81</v>
      </c>
      <c r="C1683">
        <v>-3</v>
      </c>
      <c r="D1683" t="s">
        <v>75</v>
      </c>
      <c r="E1683">
        <v>5.8799999999999998E-2</v>
      </c>
    </row>
    <row r="1684" spans="1:5">
      <c r="A1684" t="s">
        <v>5</v>
      </c>
      <c r="B1684" t="s">
        <v>81</v>
      </c>
      <c r="C1684">
        <v>-4</v>
      </c>
      <c r="D1684" t="s">
        <v>75</v>
      </c>
      <c r="E1684">
        <v>6.3399999999999998E-2</v>
      </c>
    </row>
    <row r="1685" spans="1:5">
      <c r="A1685" t="s">
        <v>5</v>
      </c>
      <c r="B1685" t="s">
        <v>81</v>
      </c>
      <c r="C1685">
        <v>-5</v>
      </c>
      <c r="D1685" t="s">
        <v>75</v>
      </c>
      <c r="E1685">
        <v>7.2099999999999997E-2</v>
      </c>
    </row>
    <row r="1686" spans="1:5">
      <c r="A1686" t="s">
        <v>5</v>
      </c>
      <c r="B1686" t="s">
        <v>81</v>
      </c>
      <c r="C1686">
        <v>-6</v>
      </c>
      <c r="D1686" t="s">
        <v>75</v>
      </c>
      <c r="E1686">
        <v>8.6499999999999994E-2</v>
      </c>
    </row>
    <row r="1687" spans="1:5">
      <c r="A1687" t="s">
        <v>5</v>
      </c>
      <c r="B1687" t="s">
        <v>81</v>
      </c>
      <c r="C1687">
        <v>-7</v>
      </c>
      <c r="D1687" t="s">
        <v>75</v>
      </c>
      <c r="E1687">
        <v>8.1600000000000006E-2</v>
      </c>
    </row>
    <row r="1688" spans="1:5">
      <c r="A1688" t="s">
        <v>5</v>
      </c>
      <c r="B1688" t="s">
        <v>81</v>
      </c>
      <c r="C1688">
        <v>-8</v>
      </c>
      <c r="D1688" t="s">
        <v>75</v>
      </c>
      <c r="E1688">
        <v>7.5899999999999995E-2</v>
      </c>
    </row>
    <row r="1689" spans="1:5">
      <c r="A1689" t="s">
        <v>5</v>
      </c>
      <c r="B1689" t="s">
        <v>81</v>
      </c>
      <c r="C1689">
        <v>-9</v>
      </c>
      <c r="D1689" t="s">
        <v>75</v>
      </c>
      <c r="E1689">
        <v>7.0800000000000002E-2</v>
      </c>
    </row>
    <row r="1690" spans="1:5">
      <c r="A1690" t="s">
        <v>5</v>
      </c>
      <c r="B1690" t="s">
        <v>81</v>
      </c>
      <c r="C1690">
        <v>-10</v>
      </c>
      <c r="D1690" t="s">
        <v>75</v>
      </c>
      <c r="E1690">
        <v>6.1899999999999997E-2</v>
      </c>
    </row>
    <row r="1691" spans="1:5">
      <c r="A1691" t="s">
        <v>5</v>
      </c>
      <c r="B1691" t="s">
        <v>81</v>
      </c>
      <c r="C1691">
        <v>-11</v>
      </c>
      <c r="D1691" t="s">
        <v>75</v>
      </c>
      <c r="E1691">
        <v>3.8899999999999997E-2</v>
      </c>
    </row>
    <row r="1692" spans="1:5">
      <c r="A1692" t="s">
        <v>5</v>
      </c>
      <c r="B1692" t="s">
        <v>81</v>
      </c>
      <c r="C1692">
        <v>-12</v>
      </c>
      <c r="D1692" t="s">
        <v>75</v>
      </c>
      <c r="E1692">
        <v>4.5100000000000001E-2</v>
      </c>
    </row>
    <row r="1693" spans="1:5">
      <c r="A1693" t="s">
        <v>5</v>
      </c>
      <c r="B1693" t="s">
        <v>81</v>
      </c>
      <c r="C1693">
        <v>-13</v>
      </c>
      <c r="D1693" t="s">
        <v>75</v>
      </c>
      <c r="E1693">
        <v>4.5400000000000003E-2</v>
      </c>
    </row>
    <row r="1694" spans="1:5">
      <c r="A1694" t="s">
        <v>5</v>
      </c>
      <c r="B1694" t="s">
        <v>81</v>
      </c>
      <c r="C1694">
        <v>-14</v>
      </c>
      <c r="D1694" t="s">
        <v>75</v>
      </c>
      <c r="E1694">
        <v>2.87E-2</v>
      </c>
    </row>
    <row r="1695" spans="1:5">
      <c r="A1695" t="s">
        <v>5</v>
      </c>
      <c r="B1695" t="s">
        <v>81</v>
      </c>
      <c r="C1695">
        <v>-15</v>
      </c>
      <c r="D1695" t="s">
        <v>75</v>
      </c>
      <c r="E1695">
        <v>2.4799999999999999E-2</v>
      </c>
    </row>
    <row r="1696" spans="1:5">
      <c r="A1696" t="s">
        <v>5</v>
      </c>
      <c r="B1696" t="s">
        <v>81</v>
      </c>
      <c r="C1696">
        <v>-16</v>
      </c>
      <c r="D1696" t="s">
        <v>75</v>
      </c>
      <c r="E1696">
        <v>4.4600000000000001E-2</v>
      </c>
    </row>
    <row r="1697" spans="1:5">
      <c r="A1697" t="s">
        <v>5</v>
      </c>
      <c r="B1697" t="s">
        <v>81</v>
      </c>
      <c r="C1697">
        <v>-17</v>
      </c>
      <c r="D1697" t="s">
        <v>75</v>
      </c>
      <c r="E1697">
        <v>5.5599999999999997E-2</v>
      </c>
    </row>
    <row r="1698" spans="1:5">
      <c r="A1698" t="s">
        <v>5</v>
      </c>
      <c r="B1698" t="s">
        <v>81</v>
      </c>
      <c r="C1698">
        <v>-18</v>
      </c>
      <c r="D1698" t="s">
        <v>75</v>
      </c>
      <c r="E1698">
        <v>5.5899999999999998E-2</v>
      </c>
    </row>
    <row r="1699" spans="1:5">
      <c r="A1699" t="s">
        <v>5</v>
      </c>
      <c r="B1699" t="s">
        <v>81</v>
      </c>
      <c r="C1699">
        <v>0</v>
      </c>
      <c r="D1699" t="s">
        <v>69</v>
      </c>
      <c r="E1699">
        <v>-4946000000</v>
      </c>
    </row>
    <row r="1700" spans="1:5">
      <c r="A1700" t="s">
        <v>5</v>
      </c>
      <c r="B1700" t="s">
        <v>81</v>
      </c>
      <c r="C1700">
        <v>-1</v>
      </c>
      <c r="D1700" t="s">
        <v>69</v>
      </c>
      <c r="E1700">
        <v>-4946000000</v>
      </c>
    </row>
    <row r="1701" spans="1:5">
      <c r="A1701" t="s">
        <v>5</v>
      </c>
      <c r="B1701" t="s">
        <v>81</v>
      </c>
      <c r="C1701">
        <v>-2</v>
      </c>
      <c r="D1701" t="s">
        <v>69</v>
      </c>
      <c r="E1701">
        <v>-5809000000</v>
      </c>
    </row>
    <row r="1702" spans="1:5">
      <c r="A1702" t="s">
        <v>5</v>
      </c>
      <c r="B1702" t="s">
        <v>81</v>
      </c>
      <c r="C1702">
        <v>-3</v>
      </c>
      <c r="D1702" t="s">
        <v>69</v>
      </c>
      <c r="E1702">
        <v>-4540000000</v>
      </c>
    </row>
    <row r="1703" spans="1:5">
      <c r="A1703" t="s">
        <v>5</v>
      </c>
      <c r="B1703" t="s">
        <v>81</v>
      </c>
      <c r="C1703">
        <v>-4</v>
      </c>
      <c r="D1703" t="s">
        <v>69</v>
      </c>
      <c r="E1703">
        <v>-7438000000</v>
      </c>
    </row>
    <row r="1704" spans="1:5">
      <c r="A1704" t="s">
        <v>5</v>
      </c>
      <c r="B1704" t="s">
        <v>81</v>
      </c>
      <c r="C1704">
        <v>-5</v>
      </c>
      <c r="D1704" t="s">
        <v>69</v>
      </c>
      <c r="E1704">
        <v>-4853000000</v>
      </c>
    </row>
    <row r="1705" spans="1:5">
      <c r="A1705" t="s">
        <v>5</v>
      </c>
      <c r="B1705" t="s">
        <v>81</v>
      </c>
      <c r="C1705">
        <v>-6</v>
      </c>
      <c r="D1705" t="s">
        <v>69</v>
      </c>
      <c r="E1705">
        <v>-5275000000</v>
      </c>
    </row>
    <row r="1706" spans="1:5">
      <c r="A1706" t="s">
        <v>5</v>
      </c>
      <c r="B1706" t="s">
        <v>81</v>
      </c>
      <c r="C1706">
        <v>-7</v>
      </c>
      <c r="D1706" t="s">
        <v>69</v>
      </c>
      <c r="E1706">
        <v>-5122000000</v>
      </c>
    </row>
    <row r="1707" spans="1:5">
      <c r="A1707" t="s">
        <v>5</v>
      </c>
      <c r="B1707" t="s">
        <v>81</v>
      </c>
      <c r="C1707">
        <v>-8</v>
      </c>
      <c r="D1707" t="s">
        <v>69</v>
      </c>
      <c r="E1707">
        <v>-1996000000</v>
      </c>
    </row>
    <row r="1708" spans="1:5">
      <c r="A1708" t="s">
        <v>5</v>
      </c>
      <c r="B1708" t="s">
        <v>81</v>
      </c>
      <c r="C1708">
        <v>-9</v>
      </c>
      <c r="D1708" t="s">
        <v>69</v>
      </c>
      <c r="E1708">
        <v>832000000</v>
      </c>
    </row>
    <row r="1709" spans="1:5">
      <c r="A1709" t="s">
        <v>5</v>
      </c>
      <c r="B1709" t="s">
        <v>81</v>
      </c>
      <c r="C1709">
        <v>-10</v>
      </c>
      <c r="D1709" t="s">
        <v>69</v>
      </c>
      <c r="E1709">
        <v>-1004000000</v>
      </c>
    </row>
    <row r="1710" spans="1:5">
      <c r="A1710" t="s">
        <v>5</v>
      </c>
      <c r="B1710" t="s">
        <v>81</v>
      </c>
      <c r="C1710">
        <v>-11</v>
      </c>
      <c r="D1710" t="s">
        <v>69</v>
      </c>
      <c r="E1710">
        <v>-2005000000</v>
      </c>
    </row>
    <row r="1711" spans="1:5">
      <c r="A1711" t="s">
        <v>5</v>
      </c>
      <c r="B1711" t="s">
        <v>81</v>
      </c>
      <c r="C1711">
        <v>-12</v>
      </c>
      <c r="D1711" t="s">
        <v>69</v>
      </c>
      <c r="E1711">
        <v>-3571000000</v>
      </c>
    </row>
    <row r="1712" spans="1:5">
      <c r="A1712" t="s">
        <v>5</v>
      </c>
      <c r="B1712" t="s">
        <v>81</v>
      </c>
      <c r="C1712">
        <v>-13</v>
      </c>
      <c r="D1712" t="s">
        <v>69</v>
      </c>
      <c r="E1712">
        <v>-3134000000</v>
      </c>
    </row>
    <row r="1713" spans="1:5">
      <c r="A1713" t="s">
        <v>5</v>
      </c>
      <c r="B1713" t="s">
        <v>81</v>
      </c>
      <c r="C1713">
        <v>-14</v>
      </c>
      <c r="D1713" t="s">
        <v>69</v>
      </c>
      <c r="E1713">
        <v>-3916000000</v>
      </c>
    </row>
    <row r="1714" spans="1:5">
      <c r="A1714" t="s">
        <v>5</v>
      </c>
      <c r="B1714" t="s">
        <v>81</v>
      </c>
      <c r="C1714">
        <v>-15</v>
      </c>
      <c r="D1714" t="s">
        <v>69</v>
      </c>
      <c r="E1714">
        <v>-954000000</v>
      </c>
    </row>
    <row r="1715" spans="1:5">
      <c r="A1715" t="s">
        <v>5</v>
      </c>
      <c r="B1715" t="s">
        <v>81</v>
      </c>
      <c r="C1715">
        <v>-16</v>
      </c>
      <c r="D1715" t="s">
        <v>69</v>
      </c>
      <c r="E1715">
        <v>112000000</v>
      </c>
    </row>
    <row r="1716" spans="1:5">
      <c r="A1716" t="s">
        <v>5</v>
      </c>
      <c r="B1716" t="s">
        <v>81</v>
      </c>
      <c r="C1716">
        <v>-17</v>
      </c>
      <c r="D1716" t="s">
        <v>69</v>
      </c>
      <c r="E1716">
        <v>54000000</v>
      </c>
    </row>
    <row r="1717" spans="1:5">
      <c r="A1717" t="s">
        <v>5</v>
      </c>
      <c r="B1717" t="s">
        <v>81</v>
      </c>
      <c r="C1717">
        <v>-18</v>
      </c>
      <c r="D1717" t="s">
        <v>69</v>
      </c>
      <c r="E1717">
        <v>-283000000</v>
      </c>
    </row>
    <row r="1718" spans="1:5">
      <c r="A1718" t="s">
        <v>5</v>
      </c>
      <c r="B1718" t="s">
        <v>81</v>
      </c>
      <c r="C1718">
        <v>0</v>
      </c>
      <c r="D1718" t="s">
        <v>76</v>
      </c>
      <c r="E1718">
        <v>-7.2700000000000001E-2</v>
      </c>
    </row>
    <row r="1719" spans="1:5">
      <c r="A1719" t="s">
        <v>5</v>
      </c>
      <c r="B1719" t="s">
        <v>81</v>
      </c>
      <c r="C1719">
        <v>-1</v>
      </c>
      <c r="D1719" t="s">
        <v>76</v>
      </c>
      <c r="E1719">
        <v>-7.2700000000000001E-2</v>
      </c>
    </row>
    <row r="1720" spans="1:5">
      <c r="A1720" t="s">
        <v>5</v>
      </c>
      <c r="B1720" t="s">
        <v>81</v>
      </c>
      <c r="C1720">
        <v>-2</v>
      </c>
      <c r="D1720" t="s">
        <v>76</v>
      </c>
      <c r="E1720">
        <v>-7.4999999999999997E-3</v>
      </c>
    </row>
    <row r="1721" spans="1:5">
      <c r="A1721" t="s">
        <v>5</v>
      </c>
      <c r="B1721" t="s">
        <v>81</v>
      </c>
      <c r="C1721">
        <v>-3</v>
      </c>
      <c r="D1721" t="s">
        <v>76</v>
      </c>
      <c r="E1721">
        <v>-6.7000000000000004E-2</v>
      </c>
    </row>
    <row r="1722" spans="1:5">
      <c r="A1722" t="s">
        <v>5</v>
      </c>
      <c r="B1722" t="s">
        <v>81</v>
      </c>
      <c r="C1722">
        <v>-4</v>
      </c>
      <c r="D1722" t="s">
        <v>76</v>
      </c>
      <c r="E1722">
        <v>-5.4100000000000002E-2</v>
      </c>
    </row>
    <row r="1723" spans="1:5">
      <c r="A1723" t="s">
        <v>5</v>
      </c>
      <c r="B1723" t="s">
        <v>81</v>
      </c>
      <c r="C1723">
        <v>-5</v>
      </c>
      <c r="D1723" t="s">
        <v>76</v>
      </c>
      <c r="E1723">
        <v>9.5999999999999992E-3</v>
      </c>
    </row>
    <row r="1724" spans="1:5">
      <c r="A1724" t="s">
        <v>5</v>
      </c>
      <c r="B1724" t="s">
        <v>81</v>
      </c>
      <c r="C1724">
        <v>-6</v>
      </c>
      <c r="D1724" t="s">
        <v>76</v>
      </c>
      <c r="E1724">
        <v>0.1002</v>
      </c>
    </row>
    <row r="1725" spans="1:5">
      <c r="A1725" t="s">
        <v>5</v>
      </c>
      <c r="B1725" t="s">
        <v>81</v>
      </c>
      <c r="C1725">
        <v>-7</v>
      </c>
      <c r="D1725" t="s">
        <v>76</v>
      </c>
      <c r="E1725">
        <v>-3.2199999999999999E-2</v>
      </c>
    </row>
    <row r="1726" spans="1:5">
      <c r="A1726" t="s">
        <v>5</v>
      </c>
      <c r="B1726" t="s">
        <v>81</v>
      </c>
      <c r="C1726">
        <v>-8</v>
      </c>
      <c r="D1726" t="s">
        <v>76</v>
      </c>
      <c r="E1726">
        <v>0.13500000000000001</v>
      </c>
    </row>
    <row r="1727" spans="1:5">
      <c r="A1727" t="s">
        <v>5</v>
      </c>
      <c r="B1727" t="s">
        <v>81</v>
      </c>
      <c r="C1727">
        <v>-9</v>
      </c>
      <c r="D1727" t="s">
        <v>76</v>
      </c>
      <c r="E1727">
        <v>0.13780000000000001</v>
      </c>
    </row>
    <row r="1728" spans="1:5">
      <c r="A1728" t="s">
        <v>5</v>
      </c>
      <c r="B1728" t="s">
        <v>81</v>
      </c>
      <c r="C1728">
        <v>-10</v>
      </c>
      <c r="D1728" t="s">
        <v>76</v>
      </c>
      <c r="E1728">
        <v>5.7200000000000001E-2</v>
      </c>
    </row>
    <row r="1729" spans="1:5">
      <c r="A1729" t="s">
        <v>5</v>
      </c>
      <c r="B1729" t="s">
        <v>81</v>
      </c>
      <c r="C1729">
        <v>-11</v>
      </c>
      <c r="D1729" t="s">
        <v>76</v>
      </c>
      <c r="E1729">
        <v>8.5000000000000006E-2</v>
      </c>
    </row>
    <row r="1730" spans="1:5">
      <c r="A1730" t="s">
        <v>5</v>
      </c>
      <c r="B1730" t="s">
        <v>81</v>
      </c>
      <c r="C1730">
        <v>-12</v>
      </c>
      <c r="D1730" t="s">
        <v>76</v>
      </c>
      <c r="E1730">
        <v>9.3700000000000006E-2</v>
      </c>
    </row>
    <row r="1731" spans="1:5">
      <c r="A1731" t="s">
        <v>5</v>
      </c>
      <c r="B1731" t="s">
        <v>81</v>
      </c>
      <c r="C1731">
        <v>-13</v>
      </c>
      <c r="D1731" t="s">
        <v>76</v>
      </c>
      <c r="E1731">
        <v>0.29110000000000003</v>
      </c>
    </row>
    <row r="1732" spans="1:5">
      <c r="A1732" t="s">
        <v>5</v>
      </c>
      <c r="B1732" t="s">
        <v>81</v>
      </c>
      <c r="C1732">
        <v>-14</v>
      </c>
      <c r="D1732" t="s">
        <v>76</v>
      </c>
      <c r="E1732">
        <v>0.25119999999999998</v>
      </c>
    </row>
    <row r="1733" spans="1:5">
      <c r="A1733" t="s">
        <v>5</v>
      </c>
      <c r="B1733" t="s">
        <v>81</v>
      </c>
      <c r="C1733">
        <v>-15</v>
      </c>
      <c r="D1733" t="s">
        <v>76</v>
      </c>
      <c r="E1733">
        <v>-7.2900000000000006E-2</v>
      </c>
    </row>
    <row r="1734" spans="1:5">
      <c r="A1734" t="s">
        <v>5</v>
      </c>
      <c r="B1734" t="s">
        <v>81</v>
      </c>
      <c r="C1734">
        <v>-16</v>
      </c>
      <c r="D1734" t="s">
        <v>76</v>
      </c>
      <c r="E1734">
        <v>0.15129999999999999</v>
      </c>
    </row>
    <row r="1735" spans="1:5">
      <c r="A1735" t="s">
        <v>5</v>
      </c>
      <c r="B1735" t="s">
        <v>81</v>
      </c>
      <c r="C1735">
        <v>-17</v>
      </c>
      <c r="D1735" t="s">
        <v>76</v>
      </c>
      <c r="E1735">
        <v>-9.9699999999999997E-2</v>
      </c>
    </row>
    <row r="1736" spans="1:5">
      <c r="A1736" t="s">
        <v>5</v>
      </c>
      <c r="B1736" t="s">
        <v>81</v>
      </c>
      <c r="C1736">
        <v>0</v>
      </c>
      <c r="D1736" t="s">
        <v>58</v>
      </c>
      <c r="E1736">
        <v>9.2200000000000004E-2</v>
      </c>
    </row>
    <row r="1737" spans="1:5">
      <c r="A1737" t="s">
        <v>5</v>
      </c>
      <c r="B1737" t="s">
        <v>81</v>
      </c>
      <c r="C1737">
        <v>-1</v>
      </c>
      <c r="D1737" t="s">
        <v>58</v>
      </c>
      <c r="E1737">
        <v>9.2200000000000004E-2</v>
      </c>
    </row>
    <row r="1738" spans="1:5">
      <c r="A1738" t="s">
        <v>5</v>
      </c>
      <c r="B1738" t="s">
        <v>81</v>
      </c>
      <c r="C1738">
        <v>-2</v>
      </c>
      <c r="D1738" t="s">
        <v>58</v>
      </c>
      <c r="E1738">
        <v>9.7500000000000003E-2</v>
      </c>
    </row>
    <row r="1739" spans="1:5">
      <c r="A1739" t="s">
        <v>5</v>
      </c>
      <c r="B1739" t="s">
        <v>81</v>
      </c>
      <c r="C1739">
        <v>-3</v>
      </c>
      <c r="D1739" t="s">
        <v>58</v>
      </c>
      <c r="E1739">
        <v>8.9300000000000004E-2</v>
      </c>
    </row>
    <row r="1740" spans="1:5">
      <c r="A1740" t="s">
        <v>5</v>
      </c>
      <c r="B1740" t="s">
        <v>81</v>
      </c>
      <c r="C1740">
        <v>-4</v>
      </c>
      <c r="D1740" t="s">
        <v>58</v>
      </c>
      <c r="E1740">
        <v>9.2499999999999999E-2</v>
      </c>
    </row>
    <row r="1741" spans="1:5">
      <c r="A1741" t="s">
        <v>5</v>
      </c>
      <c r="B1741" t="s">
        <v>81</v>
      </c>
      <c r="C1741">
        <v>-5</v>
      </c>
      <c r="D1741" t="s">
        <v>58</v>
      </c>
      <c r="E1741">
        <v>0.1153</v>
      </c>
    </row>
    <row r="1742" spans="1:5">
      <c r="A1742" t="s">
        <v>5</v>
      </c>
      <c r="B1742" t="s">
        <v>81</v>
      </c>
      <c r="C1742">
        <v>-6</v>
      </c>
      <c r="D1742" t="s">
        <v>58</v>
      </c>
      <c r="E1742">
        <v>0.1479</v>
      </c>
    </row>
    <row r="1743" spans="1:5">
      <c r="A1743" t="s">
        <v>5</v>
      </c>
      <c r="B1743" t="s">
        <v>81</v>
      </c>
      <c r="C1743">
        <v>-7</v>
      </c>
      <c r="D1743" t="s">
        <v>58</v>
      </c>
      <c r="E1743">
        <v>0.13819999999999999</v>
      </c>
    </row>
    <row r="1744" spans="1:5">
      <c r="A1744" t="s">
        <v>5</v>
      </c>
      <c r="B1744" t="s">
        <v>81</v>
      </c>
      <c r="C1744">
        <v>-8</v>
      </c>
      <c r="D1744" t="s">
        <v>58</v>
      </c>
      <c r="E1744">
        <v>0.1784</v>
      </c>
    </row>
    <row r="1745" spans="1:5">
      <c r="A1745" t="s">
        <v>5</v>
      </c>
      <c r="B1745" t="s">
        <v>81</v>
      </c>
      <c r="C1745">
        <v>-9</v>
      </c>
      <c r="D1745" t="s">
        <v>58</v>
      </c>
      <c r="E1745">
        <v>0.18679999999999999</v>
      </c>
    </row>
    <row r="1746" spans="1:5">
      <c r="A1746" t="s">
        <v>5</v>
      </c>
      <c r="B1746" t="s">
        <v>81</v>
      </c>
      <c r="C1746">
        <v>-10</v>
      </c>
      <c r="D1746" t="s">
        <v>58</v>
      </c>
      <c r="E1746">
        <v>0.152</v>
      </c>
    </row>
    <row r="1747" spans="1:5">
      <c r="A1747" t="s">
        <v>5</v>
      </c>
      <c r="B1747" t="s">
        <v>81</v>
      </c>
      <c r="C1747">
        <v>-11</v>
      </c>
      <c r="D1747" t="s">
        <v>58</v>
      </c>
      <c r="E1747">
        <v>8.1900000000000001E-2</v>
      </c>
    </row>
    <row r="1748" spans="1:5">
      <c r="A1748" t="s">
        <v>5</v>
      </c>
      <c r="B1748" t="s">
        <v>81</v>
      </c>
      <c r="C1748">
        <v>-12</v>
      </c>
      <c r="D1748" t="s">
        <v>58</v>
      </c>
      <c r="E1748">
        <v>8.48E-2</v>
      </c>
    </row>
    <row r="1749" spans="1:5">
      <c r="A1749" t="s">
        <v>5</v>
      </c>
      <c r="B1749" t="s">
        <v>81</v>
      </c>
      <c r="C1749">
        <v>-13</v>
      </c>
      <c r="D1749" t="s">
        <v>58</v>
      </c>
      <c r="E1749">
        <v>7.7700000000000005E-2</v>
      </c>
    </row>
    <row r="1750" spans="1:5">
      <c r="A1750" t="s">
        <v>5</v>
      </c>
      <c r="B1750" t="s">
        <v>81</v>
      </c>
      <c r="C1750">
        <v>-14</v>
      </c>
      <c r="D1750" t="s">
        <v>58</v>
      </c>
      <c r="E1750">
        <v>5.16E-2</v>
      </c>
    </row>
    <row r="1751" spans="1:5">
      <c r="A1751" t="s">
        <v>5</v>
      </c>
      <c r="B1751" t="s">
        <v>81</v>
      </c>
      <c r="C1751">
        <v>-15</v>
      </c>
      <c r="D1751" t="s">
        <v>58</v>
      </c>
      <c r="E1751">
        <v>5.7799999999999997E-2</v>
      </c>
    </row>
    <row r="1752" spans="1:5">
      <c r="A1752" t="s">
        <v>5</v>
      </c>
      <c r="B1752" t="s">
        <v>81</v>
      </c>
      <c r="C1752">
        <v>-16</v>
      </c>
      <c r="D1752" t="s">
        <v>58</v>
      </c>
      <c r="E1752">
        <v>0.1172</v>
      </c>
    </row>
    <row r="1753" spans="1:5">
      <c r="A1753" t="s">
        <v>5</v>
      </c>
      <c r="B1753" t="s">
        <v>81</v>
      </c>
      <c r="C1753">
        <v>-17</v>
      </c>
      <c r="D1753" t="s">
        <v>58</v>
      </c>
      <c r="E1753">
        <v>0.12330000000000001</v>
      </c>
    </row>
    <row r="1754" spans="1:5">
      <c r="A1754" t="s">
        <v>5</v>
      </c>
      <c r="B1754" t="s">
        <v>81</v>
      </c>
      <c r="C1754">
        <v>-18</v>
      </c>
      <c r="D1754" t="s">
        <v>58</v>
      </c>
      <c r="E1754">
        <v>5.9299999999999999E-2</v>
      </c>
    </row>
    <row r="1755" spans="1:5">
      <c r="A1755" t="s">
        <v>5</v>
      </c>
      <c r="B1755" t="s">
        <v>81</v>
      </c>
      <c r="C1755">
        <v>0</v>
      </c>
      <c r="D1755" t="s">
        <v>70</v>
      </c>
      <c r="E1755">
        <v>1791848366</v>
      </c>
    </row>
    <row r="1756" spans="1:5">
      <c r="A1756" t="s">
        <v>5</v>
      </c>
      <c r="B1756" t="s">
        <v>81</v>
      </c>
      <c r="C1756">
        <v>-1</v>
      </c>
      <c r="D1756" t="s">
        <v>70</v>
      </c>
      <c r="E1756">
        <v>1804000000</v>
      </c>
    </row>
    <row r="1757" spans="1:5">
      <c r="A1757" t="s">
        <v>5</v>
      </c>
      <c r="B1757" t="s">
        <v>81</v>
      </c>
      <c r="C1757">
        <v>-2</v>
      </c>
      <c r="D1757" t="s">
        <v>70</v>
      </c>
      <c r="E1757">
        <v>1839000000</v>
      </c>
    </row>
    <row r="1758" spans="1:5">
      <c r="A1758" t="s">
        <v>5</v>
      </c>
      <c r="B1758" t="s">
        <v>81</v>
      </c>
      <c r="C1758">
        <v>-3</v>
      </c>
      <c r="D1758" t="s">
        <v>70</v>
      </c>
      <c r="E1758">
        <v>1908000000</v>
      </c>
    </row>
    <row r="1759" spans="1:5">
      <c r="A1759" t="s">
        <v>5</v>
      </c>
      <c r="B1759" t="s">
        <v>81</v>
      </c>
      <c r="C1759">
        <v>-4</v>
      </c>
      <c r="D1759" t="s">
        <v>70</v>
      </c>
      <c r="E1759">
        <v>1963000000</v>
      </c>
    </row>
    <row r="1760" spans="1:5">
      <c r="A1760" t="s">
        <v>5</v>
      </c>
      <c r="B1760" t="s">
        <v>81</v>
      </c>
      <c r="C1760">
        <v>-5</v>
      </c>
      <c r="D1760" t="s">
        <v>70</v>
      </c>
      <c r="E1760">
        <v>1991000000</v>
      </c>
    </row>
    <row r="1761" spans="1:5">
      <c r="A1761" t="s">
        <v>5</v>
      </c>
      <c r="B1761" t="s">
        <v>81</v>
      </c>
      <c r="C1761">
        <v>-6</v>
      </c>
      <c r="D1761" t="s">
        <v>70</v>
      </c>
      <c r="E1761">
        <v>2204000000</v>
      </c>
    </row>
    <row r="1762" spans="1:5">
      <c r="A1762" t="s">
        <v>5</v>
      </c>
      <c r="B1762" t="s">
        <v>81</v>
      </c>
      <c r="C1762">
        <v>-7</v>
      </c>
      <c r="D1762" t="s">
        <v>70</v>
      </c>
      <c r="E1762">
        <v>2364809000</v>
      </c>
    </row>
    <row r="1763" spans="1:5">
      <c r="A1763" t="s">
        <v>5</v>
      </c>
      <c r="B1763" t="s">
        <v>81</v>
      </c>
      <c r="C1763">
        <v>-8</v>
      </c>
      <c r="D1763" t="s">
        <v>70</v>
      </c>
      <c r="E1763">
        <v>2415000000</v>
      </c>
    </row>
    <row r="1764" spans="1:5">
      <c r="A1764" t="s">
        <v>5</v>
      </c>
      <c r="B1764" t="s">
        <v>81</v>
      </c>
      <c r="C1764">
        <v>-9</v>
      </c>
      <c r="D1764" t="s">
        <v>70</v>
      </c>
      <c r="E1764">
        <v>2630000000</v>
      </c>
    </row>
    <row r="1765" spans="1:5">
      <c r="A1765" t="s">
        <v>5</v>
      </c>
      <c r="B1765" t="s">
        <v>81</v>
      </c>
      <c r="C1765">
        <v>-10</v>
      </c>
      <c r="D1765" t="s">
        <v>70</v>
      </c>
      <c r="E1765">
        <v>2782000000</v>
      </c>
    </row>
    <row r="1766" spans="1:5">
      <c r="A1766" t="s">
        <v>5</v>
      </c>
      <c r="B1766" t="s">
        <v>81</v>
      </c>
      <c r="C1766">
        <v>-11</v>
      </c>
      <c r="D1766" t="s">
        <v>70</v>
      </c>
      <c r="E1766">
        <v>2879000000</v>
      </c>
    </row>
    <row r="1767" spans="1:5">
      <c r="A1767" t="s">
        <v>5</v>
      </c>
      <c r="B1767" t="s">
        <v>81</v>
      </c>
      <c r="C1767">
        <v>-12</v>
      </c>
      <c r="D1767" t="s">
        <v>70</v>
      </c>
      <c r="E1767">
        <v>3024000000</v>
      </c>
    </row>
    <row r="1768" spans="1:5">
      <c r="A1768" t="s">
        <v>5</v>
      </c>
      <c r="B1768" t="s">
        <v>81</v>
      </c>
      <c r="C1768">
        <v>-13</v>
      </c>
      <c r="D1768" t="s">
        <v>70</v>
      </c>
      <c r="E1768">
        <v>3047000000</v>
      </c>
    </row>
    <row r="1769" spans="1:5">
      <c r="A1769" t="s">
        <v>5</v>
      </c>
      <c r="B1769" t="s">
        <v>81</v>
      </c>
      <c r="C1769">
        <v>-14</v>
      </c>
      <c r="D1769" t="s">
        <v>70</v>
      </c>
      <c r="E1769">
        <v>3044000000</v>
      </c>
    </row>
    <row r="1770" spans="1:5">
      <c r="A1770" t="s">
        <v>5</v>
      </c>
      <c r="B1770" t="s">
        <v>81</v>
      </c>
      <c r="C1770">
        <v>-15</v>
      </c>
      <c r="D1770" t="s">
        <v>70</v>
      </c>
      <c r="E1770">
        <v>1939000000</v>
      </c>
    </row>
    <row r="1771" spans="1:5">
      <c r="A1771" t="s">
        <v>5</v>
      </c>
      <c r="B1771" t="s">
        <v>81</v>
      </c>
      <c r="C1771">
        <v>-16</v>
      </c>
      <c r="D1771" t="s">
        <v>70</v>
      </c>
      <c r="E1771">
        <v>1979000000</v>
      </c>
    </row>
    <row r="1772" spans="1:5">
      <c r="A1772" t="s">
        <v>5</v>
      </c>
      <c r="B1772" t="s">
        <v>81</v>
      </c>
      <c r="C1772">
        <v>-17</v>
      </c>
      <c r="D1772" t="s">
        <v>70</v>
      </c>
      <c r="E1772">
        <v>2018000000</v>
      </c>
    </row>
    <row r="1773" spans="1:5">
      <c r="A1773" t="s">
        <v>5</v>
      </c>
      <c r="B1773" t="s">
        <v>81</v>
      </c>
      <c r="C1773">
        <v>-18</v>
      </c>
      <c r="D1773" t="s">
        <v>70</v>
      </c>
      <c r="E1773">
        <v>2068000000</v>
      </c>
    </row>
    <row r="1774" spans="1:5">
      <c r="A1774" t="s">
        <v>5</v>
      </c>
      <c r="B1774" t="s">
        <v>81</v>
      </c>
      <c r="C1774">
        <v>0</v>
      </c>
      <c r="D1774" t="s">
        <v>66</v>
      </c>
      <c r="E1774">
        <v>0</v>
      </c>
    </row>
    <row r="1775" spans="1:5">
      <c r="A1775" t="s">
        <v>5</v>
      </c>
      <c r="B1775" t="s">
        <v>81</v>
      </c>
      <c r="C1775">
        <v>-1</v>
      </c>
      <c r="D1775" t="s">
        <v>66</v>
      </c>
      <c r="E1775">
        <v>0</v>
      </c>
    </row>
    <row r="1776" spans="1:5">
      <c r="A1776" t="s">
        <v>5</v>
      </c>
      <c r="B1776" t="s">
        <v>81</v>
      </c>
      <c r="C1776">
        <v>-2</v>
      </c>
      <c r="D1776" t="s">
        <v>66</v>
      </c>
      <c r="E1776">
        <v>0</v>
      </c>
    </row>
    <row r="1777" spans="1:5">
      <c r="A1777" t="s">
        <v>5</v>
      </c>
      <c r="B1777" t="s">
        <v>81</v>
      </c>
      <c r="C1777">
        <v>-3</v>
      </c>
      <c r="D1777" t="s">
        <v>66</v>
      </c>
      <c r="E1777">
        <v>0</v>
      </c>
    </row>
    <row r="1778" spans="1:5">
      <c r="A1778" t="s">
        <v>5</v>
      </c>
      <c r="B1778" t="s">
        <v>81</v>
      </c>
      <c r="C1778">
        <v>-4</v>
      </c>
      <c r="D1778" t="s">
        <v>66</v>
      </c>
      <c r="E1778">
        <v>0</v>
      </c>
    </row>
    <row r="1779" spans="1:5">
      <c r="A1779" t="s">
        <v>5</v>
      </c>
      <c r="B1779" t="s">
        <v>81</v>
      </c>
      <c r="C1779">
        <v>-5</v>
      </c>
      <c r="D1779" t="s">
        <v>66</v>
      </c>
      <c r="E1779">
        <v>0</v>
      </c>
    </row>
    <row r="1780" spans="1:5">
      <c r="A1780" t="s">
        <v>5</v>
      </c>
      <c r="B1780" t="s">
        <v>81</v>
      </c>
      <c r="C1780">
        <v>-6</v>
      </c>
      <c r="D1780" t="s">
        <v>66</v>
      </c>
      <c r="E1780">
        <v>0</v>
      </c>
    </row>
    <row r="1781" spans="1:5">
      <c r="A1781" t="s">
        <v>5</v>
      </c>
      <c r="B1781" t="s">
        <v>81</v>
      </c>
      <c r="C1781">
        <v>-7</v>
      </c>
      <c r="D1781" t="s">
        <v>66</v>
      </c>
      <c r="E1781">
        <v>0</v>
      </c>
    </row>
    <row r="1782" spans="1:5">
      <c r="A1782" t="s">
        <v>5</v>
      </c>
      <c r="B1782" t="s">
        <v>81</v>
      </c>
      <c r="C1782">
        <v>-8</v>
      </c>
      <c r="D1782" t="s">
        <v>66</v>
      </c>
      <c r="E1782">
        <v>0</v>
      </c>
    </row>
    <row r="1783" spans="1:5">
      <c r="A1783" t="s">
        <v>5</v>
      </c>
      <c r="B1783" t="s">
        <v>81</v>
      </c>
      <c r="C1783">
        <v>-9</v>
      </c>
      <c r="D1783" t="s">
        <v>66</v>
      </c>
      <c r="E1783">
        <v>0</v>
      </c>
    </row>
    <row r="1784" spans="1:5">
      <c r="A1784" t="s">
        <v>5</v>
      </c>
      <c r="B1784" t="s">
        <v>81</v>
      </c>
      <c r="C1784">
        <v>-10</v>
      </c>
      <c r="D1784" t="s">
        <v>66</v>
      </c>
      <c r="E1784">
        <v>0</v>
      </c>
    </row>
    <row r="1785" spans="1:5">
      <c r="A1785" t="s">
        <v>5</v>
      </c>
      <c r="B1785" t="s">
        <v>81</v>
      </c>
      <c r="C1785">
        <v>-11</v>
      </c>
      <c r="D1785" t="s">
        <v>66</v>
      </c>
      <c r="E1785">
        <v>0</v>
      </c>
    </row>
    <row r="1786" spans="1:5">
      <c r="A1786" t="s">
        <v>5</v>
      </c>
      <c r="B1786" t="s">
        <v>81</v>
      </c>
      <c r="C1786">
        <v>-12</v>
      </c>
      <c r="D1786" t="s">
        <v>66</v>
      </c>
      <c r="E1786">
        <v>0</v>
      </c>
    </row>
    <row r="1787" spans="1:5">
      <c r="A1787" t="s">
        <v>5</v>
      </c>
      <c r="B1787" t="s">
        <v>81</v>
      </c>
      <c r="C1787">
        <v>-13</v>
      </c>
      <c r="D1787" t="s">
        <v>66</v>
      </c>
      <c r="E1787">
        <v>0</v>
      </c>
    </row>
    <row r="1788" spans="1:5">
      <c r="A1788" t="s">
        <v>5</v>
      </c>
      <c r="B1788" t="s">
        <v>81</v>
      </c>
      <c r="C1788">
        <v>-14</v>
      </c>
      <c r="D1788" t="s">
        <v>66</v>
      </c>
      <c r="E1788">
        <v>0</v>
      </c>
    </row>
    <row r="1789" spans="1:5">
      <c r="A1789" t="s">
        <v>5</v>
      </c>
      <c r="B1789" t="s">
        <v>81</v>
      </c>
      <c r="C1789">
        <v>-15</v>
      </c>
      <c r="D1789" t="s">
        <v>66</v>
      </c>
      <c r="E1789">
        <v>0</v>
      </c>
    </row>
    <row r="1790" spans="1:5">
      <c r="A1790" t="s">
        <v>5</v>
      </c>
      <c r="B1790" t="s">
        <v>81</v>
      </c>
      <c r="C1790">
        <v>-16</v>
      </c>
      <c r="D1790" t="s">
        <v>66</v>
      </c>
      <c r="E1790">
        <v>0</v>
      </c>
    </row>
    <row r="1791" spans="1:5">
      <c r="A1791" t="s">
        <v>5</v>
      </c>
      <c r="B1791" t="s">
        <v>81</v>
      </c>
      <c r="C1791">
        <v>-17</v>
      </c>
      <c r="D1791" t="s">
        <v>66</v>
      </c>
      <c r="E1791">
        <v>0</v>
      </c>
    </row>
    <row r="1792" spans="1:5">
      <c r="A1792" t="s">
        <v>5</v>
      </c>
      <c r="B1792" t="s">
        <v>81</v>
      </c>
      <c r="C1792">
        <v>-18</v>
      </c>
      <c r="D1792" t="s">
        <v>66</v>
      </c>
      <c r="E1792">
        <v>0</v>
      </c>
    </row>
    <row r="1793" spans="1:5">
      <c r="A1793" t="s">
        <v>5</v>
      </c>
      <c r="B1793" t="s">
        <v>81</v>
      </c>
      <c r="C1793">
        <v>0</v>
      </c>
      <c r="D1793" t="s">
        <v>71</v>
      </c>
      <c r="E1793">
        <v>9.8800000000000008</v>
      </c>
    </row>
    <row r="1794" spans="1:5">
      <c r="A1794" t="s">
        <v>5</v>
      </c>
      <c r="B1794" t="s">
        <v>81</v>
      </c>
      <c r="C1794">
        <v>-1</v>
      </c>
      <c r="D1794" t="s">
        <v>71</v>
      </c>
      <c r="E1794">
        <v>26.96</v>
      </c>
    </row>
    <row r="1795" spans="1:5">
      <c r="A1795" t="s">
        <v>5</v>
      </c>
      <c r="B1795" t="s">
        <v>81</v>
      </c>
      <c r="C1795">
        <v>-2</v>
      </c>
      <c r="D1795" t="s">
        <v>71</v>
      </c>
      <c r="E1795">
        <v>35.880000000000003</v>
      </c>
    </row>
    <row r="1796" spans="1:5">
      <c r="A1796" t="s">
        <v>5</v>
      </c>
      <c r="B1796" t="s">
        <v>81</v>
      </c>
      <c r="C1796">
        <v>-3</v>
      </c>
      <c r="D1796" t="s">
        <v>71</v>
      </c>
      <c r="E1796">
        <v>24.37</v>
      </c>
    </row>
    <row r="1797" spans="1:5">
      <c r="A1797" t="s">
        <v>5</v>
      </c>
      <c r="B1797" t="s">
        <v>81</v>
      </c>
      <c r="C1797">
        <v>-4</v>
      </c>
      <c r="D1797" t="s">
        <v>71</v>
      </c>
      <c r="E1797">
        <v>13.85</v>
      </c>
    </row>
    <row r="1798" spans="1:5">
      <c r="A1798" t="s">
        <v>5</v>
      </c>
      <c r="B1798" t="s">
        <v>81</v>
      </c>
      <c r="C1798">
        <v>-5</v>
      </c>
      <c r="D1798" t="s">
        <v>71</v>
      </c>
      <c r="E1798">
        <v>26.61</v>
      </c>
    </row>
    <row r="1799" spans="1:5">
      <c r="A1799" t="s">
        <v>5</v>
      </c>
      <c r="B1799" t="s">
        <v>81</v>
      </c>
      <c r="C1799">
        <v>-6</v>
      </c>
      <c r="D1799" t="s">
        <v>71</v>
      </c>
      <c r="E1799">
        <v>42.04</v>
      </c>
    </row>
    <row r="1800" spans="1:5">
      <c r="A1800" t="s">
        <v>5</v>
      </c>
      <c r="B1800" t="s">
        <v>81</v>
      </c>
      <c r="C1800">
        <v>-7</v>
      </c>
      <c r="D1800" t="s">
        <v>71</v>
      </c>
      <c r="E1800">
        <v>47.46</v>
      </c>
    </row>
    <row r="1801" spans="1:5">
      <c r="A1801" t="s">
        <v>5</v>
      </c>
      <c r="B1801" t="s">
        <v>81</v>
      </c>
      <c r="C1801">
        <v>-8</v>
      </c>
      <c r="D1801" t="s">
        <v>71</v>
      </c>
      <c r="E1801">
        <v>38.28</v>
      </c>
    </row>
    <row r="1802" spans="1:5">
      <c r="A1802" t="s">
        <v>5</v>
      </c>
      <c r="B1802" t="s">
        <v>81</v>
      </c>
      <c r="C1802">
        <v>-9</v>
      </c>
      <c r="D1802" t="s">
        <v>71</v>
      </c>
      <c r="E1802">
        <v>51.68</v>
      </c>
    </row>
    <row r="1803" spans="1:5">
      <c r="A1803" t="s">
        <v>5</v>
      </c>
      <c r="B1803" t="s">
        <v>81</v>
      </c>
      <c r="C1803">
        <v>-10</v>
      </c>
      <c r="D1803" t="s">
        <v>71</v>
      </c>
      <c r="E1803">
        <v>38.74</v>
      </c>
    </row>
    <row r="1804" spans="1:5">
      <c r="A1804" t="s">
        <v>5</v>
      </c>
      <c r="B1804" t="s">
        <v>81</v>
      </c>
      <c r="C1804">
        <v>-11</v>
      </c>
      <c r="D1804" t="s">
        <v>71</v>
      </c>
      <c r="E1804">
        <v>28.04</v>
      </c>
    </row>
    <row r="1805" spans="1:5">
      <c r="A1805" t="s">
        <v>5</v>
      </c>
      <c r="B1805" t="s">
        <v>81</v>
      </c>
      <c r="C1805">
        <v>-12</v>
      </c>
      <c r="D1805" t="s">
        <v>71</v>
      </c>
      <c r="E1805">
        <v>18.66</v>
      </c>
    </row>
    <row r="1806" spans="1:5">
      <c r="A1806" t="s">
        <v>5</v>
      </c>
      <c r="B1806" t="s">
        <v>81</v>
      </c>
      <c r="C1806">
        <v>-13</v>
      </c>
      <c r="D1806" t="s">
        <v>71</v>
      </c>
      <c r="E1806">
        <v>22.31</v>
      </c>
    </row>
    <row r="1807" spans="1:5">
      <c r="A1807" t="s">
        <v>5</v>
      </c>
      <c r="B1807" t="s">
        <v>81</v>
      </c>
      <c r="C1807">
        <v>-14</v>
      </c>
      <c r="D1807" t="s">
        <v>71</v>
      </c>
      <c r="E1807">
        <v>15.8</v>
      </c>
    </row>
    <row r="1808" spans="1:5">
      <c r="A1808" t="s">
        <v>5</v>
      </c>
      <c r="B1808" t="s">
        <v>81</v>
      </c>
      <c r="C1808">
        <v>-15</v>
      </c>
      <c r="D1808" t="s">
        <v>71</v>
      </c>
      <c r="E1808">
        <v>16.829999999999998</v>
      </c>
    </row>
    <row r="1809" spans="1:5">
      <c r="A1809" t="s">
        <v>5</v>
      </c>
      <c r="B1809" t="s">
        <v>81</v>
      </c>
      <c r="C1809">
        <v>-16</v>
      </c>
      <c r="D1809" t="s">
        <v>71</v>
      </c>
      <c r="E1809">
        <v>46.5</v>
      </c>
    </row>
    <row r="1810" spans="1:5">
      <c r="A1810" t="s">
        <v>5</v>
      </c>
      <c r="B1810" t="s">
        <v>81</v>
      </c>
      <c r="C1810">
        <v>-17</v>
      </c>
      <c r="D1810" t="s">
        <v>71</v>
      </c>
      <c r="E1810">
        <v>37.094999999999999</v>
      </c>
    </row>
    <row r="1811" spans="1:5">
      <c r="A1811" t="s">
        <v>5</v>
      </c>
      <c r="B1811" t="s">
        <v>81</v>
      </c>
      <c r="C1811">
        <v>-18</v>
      </c>
      <c r="D1811" t="s">
        <v>71</v>
      </c>
      <c r="E1811">
        <v>30.125</v>
      </c>
    </row>
    <row r="1812" spans="1:5">
      <c r="A1812" t="s">
        <v>5</v>
      </c>
      <c r="B1812" t="s">
        <v>81</v>
      </c>
      <c r="C1812">
        <v>0</v>
      </c>
      <c r="D1812" t="s">
        <v>68</v>
      </c>
      <c r="E1812">
        <v>11311407.032</v>
      </c>
    </row>
    <row r="1813" spans="1:5">
      <c r="A1813" t="s">
        <v>5</v>
      </c>
      <c r="B1813" t="s">
        <v>81</v>
      </c>
      <c r="C1813">
        <v>-1</v>
      </c>
      <c r="D1813" t="s">
        <v>68</v>
      </c>
      <c r="E1813">
        <v>201882345.98660001</v>
      </c>
    </row>
    <row r="1814" spans="1:5">
      <c r="A1814" t="s">
        <v>5</v>
      </c>
      <c r="B1814" t="s">
        <v>81</v>
      </c>
      <c r="C1814">
        <v>-2</v>
      </c>
      <c r="D1814" t="s">
        <v>68</v>
      </c>
      <c r="E1814">
        <v>532817311.39120001</v>
      </c>
    </row>
    <row r="1815" spans="1:5">
      <c r="A1815" t="s">
        <v>5</v>
      </c>
      <c r="B1815" t="s">
        <v>81</v>
      </c>
      <c r="C1815">
        <v>-3</v>
      </c>
      <c r="D1815" t="s">
        <v>68</v>
      </c>
      <c r="E1815">
        <v>339375590.2331</v>
      </c>
    </row>
    <row r="1816" spans="1:5">
      <c r="A1816" t="s">
        <v>5</v>
      </c>
      <c r="B1816" t="s">
        <v>81</v>
      </c>
      <c r="C1816">
        <v>-4</v>
      </c>
      <c r="D1816" t="s">
        <v>68</v>
      </c>
      <c r="E1816">
        <v>94919529.041600004</v>
      </c>
    </row>
    <row r="1817" spans="1:5">
      <c r="A1817" t="s">
        <v>5</v>
      </c>
      <c r="B1817" t="s">
        <v>81</v>
      </c>
      <c r="C1817">
        <v>-5</v>
      </c>
      <c r="D1817" t="s">
        <v>68</v>
      </c>
      <c r="E1817">
        <v>678465588.74919999</v>
      </c>
    </row>
    <row r="1818" spans="1:5">
      <c r="A1818" t="s">
        <v>5</v>
      </c>
      <c r="B1818" t="s">
        <v>81</v>
      </c>
      <c r="C1818">
        <v>-6</v>
      </c>
      <c r="D1818" t="s">
        <v>68</v>
      </c>
      <c r="E1818">
        <v>2002342349.9428999</v>
      </c>
    </row>
    <row r="1819" spans="1:5">
      <c r="A1819" t="s">
        <v>5</v>
      </c>
      <c r="B1819" t="s">
        <v>81</v>
      </c>
      <c r="C1819">
        <v>-7</v>
      </c>
      <c r="D1819" t="s">
        <v>68</v>
      </c>
      <c r="E1819">
        <v>3745702589.4583001</v>
      </c>
    </row>
    <row r="1820" spans="1:5">
      <c r="A1820" t="s">
        <v>5</v>
      </c>
      <c r="B1820" t="s">
        <v>81</v>
      </c>
      <c r="C1820">
        <v>-8</v>
      </c>
      <c r="D1820" t="s">
        <v>68</v>
      </c>
      <c r="E1820">
        <v>3278437507.237</v>
      </c>
    </row>
    <row r="1821" spans="1:5">
      <c r="A1821" t="s">
        <v>5</v>
      </c>
      <c r="B1821" t="s">
        <v>81</v>
      </c>
      <c r="C1821">
        <v>-9</v>
      </c>
      <c r="D1821" t="s">
        <v>68</v>
      </c>
      <c r="E1821">
        <v>7036934133.1983004</v>
      </c>
    </row>
    <row r="1822" spans="1:5">
      <c r="A1822" t="s">
        <v>5</v>
      </c>
      <c r="B1822" t="s">
        <v>81</v>
      </c>
      <c r="C1822">
        <v>-10</v>
      </c>
      <c r="D1822" t="s">
        <v>68</v>
      </c>
      <c r="E1822">
        <v>5274137624.9247999</v>
      </c>
    </row>
    <row r="1823" spans="1:5">
      <c r="A1823" t="s">
        <v>5</v>
      </c>
      <c r="B1823" t="s">
        <v>81</v>
      </c>
      <c r="C1823">
        <v>-11</v>
      </c>
      <c r="D1823" t="s">
        <v>68</v>
      </c>
      <c r="E1823">
        <v>2767732947.3134999</v>
      </c>
    </row>
    <row r="1824" spans="1:5">
      <c r="A1824" t="s">
        <v>5</v>
      </c>
      <c r="B1824" t="s">
        <v>81</v>
      </c>
      <c r="C1824">
        <v>-12</v>
      </c>
      <c r="D1824" t="s">
        <v>68</v>
      </c>
      <c r="E1824">
        <v>1778874054.4319999</v>
      </c>
    </row>
    <row r="1825" spans="1:5">
      <c r="A1825" t="s">
        <v>5</v>
      </c>
      <c r="B1825" t="s">
        <v>81</v>
      </c>
      <c r="C1825">
        <v>-13</v>
      </c>
      <c r="D1825" t="s">
        <v>68</v>
      </c>
      <c r="E1825">
        <v>2436649035.6100998</v>
      </c>
    </row>
    <row r="1826" spans="1:5">
      <c r="A1826" t="s">
        <v>5</v>
      </c>
      <c r="B1826" t="s">
        <v>81</v>
      </c>
      <c r="C1826">
        <v>-14</v>
      </c>
      <c r="D1826" t="s">
        <v>68</v>
      </c>
      <c r="E1826">
        <v>1386863925.0037999</v>
      </c>
    </row>
    <row r="1827" spans="1:5">
      <c r="A1827" t="s">
        <v>5</v>
      </c>
      <c r="B1827" t="s">
        <v>81</v>
      </c>
      <c r="C1827">
        <v>-15</v>
      </c>
      <c r="D1827" t="s">
        <v>68</v>
      </c>
      <c r="E1827">
        <v>756124308.12899995</v>
      </c>
    </row>
    <row r="1828" spans="1:5">
      <c r="A1828" t="s">
        <v>5</v>
      </c>
      <c r="B1828" t="s">
        <v>81</v>
      </c>
      <c r="C1828">
        <v>-16</v>
      </c>
      <c r="D1828" t="s">
        <v>68</v>
      </c>
      <c r="E1828">
        <v>3087618412.4298</v>
      </c>
    </row>
    <row r="1829" spans="1:5">
      <c r="A1829" t="s">
        <v>5</v>
      </c>
      <c r="B1829" t="s">
        <v>81</v>
      </c>
      <c r="C1829">
        <v>-17</v>
      </c>
      <c r="D1829" t="s">
        <v>68</v>
      </c>
      <c r="E1829">
        <v>1745166841.3080001</v>
      </c>
    </row>
    <row r="1830" spans="1:5">
      <c r="A1830" t="s">
        <v>5</v>
      </c>
      <c r="B1830" t="s">
        <v>81</v>
      </c>
      <c r="C1830">
        <v>-18</v>
      </c>
      <c r="D1830" t="s">
        <v>68</v>
      </c>
      <c r="E1830">
        <v>1326706613.2550001</v>
      </c>
    </row>
    <row r="1831" spans="1:5">
      <c r="A1831" t="s">
        <v>6</v>
      </c>
      <c r="B1831" t="s">
        <v>82</v>
      </c>
      <c r="C1831">
        <v>0</v>
      </c>
      <c r="D1831" t="s">
        <v>63</v>
      </c>
      <c r="E1831">
        <v>0</v>
      </c>
    </row>
    <row r="1832" spans="1:5">
      <c r="A1832" t="s">
        <v>6</v>
      </c>
      <c r="B1832" t="s">
        <v>82</v>
      </c>
      <c r="C1832">
        <v>-1</v>
      </c>
      <c r="D1832" t="s">
        <v>63</v>
      </c>
      <c r="E1832">
        <v>0</v>
      </c>
    </row>
    <row r="1833" spans="1:5">
      <c r="A1833" t="s">
        <v>6</v>
      </c>
      <c r="B1833" t="s">
        <v>82</v>
      </c>
      <c r="C1833">
        <v>-2</v>
      </c>
      <c r="D1833" t="s">
        <v>63</v>
      </c>
      <c r="E1833">
        <v>0</v>
      </c>
    </row>
    <row r="1834" spans="1:5">
      <c r="A1834" t="s">
        <v>6</v>
      </c>
      <c r="B1834" t="s">
        <v>82</v>
      </c>
      <c r="C1834">
        <v>-3</v>
      </c>
      <c r="D1834" t="s">
        <v>63</v>
      </c>
      <c r="E1834">
        <v>0</v>
      </c>
    </row>
    <row r="1835" spans="1:5">
      <c r="A1835" t="s">
        <v>6</v>
      </c>
      <c r="B1835" t="s">
        <v>82</v>
      </c>
      <c r="C1835">
        <v>-4</v>
      </c>
      <c r="D1835" t="s">
        <v>63</v>
      </c>
      <c r="E1835">
        <v>0</v>
      </c>
    </row>
    <row r="1836" spans="1:5">
      <c r="A1836" t="s">
        <v>6</v>
      </c>
      <c r="B1836" t="s">
        <v>82</v>
      </c>
      <c r="C1836">
        <v>-5</v>
      </c>
      <c r="D1836" t="s">
        <v>63</v>
      </c>
      <c r="E1836">
        <v>0</v>
      </c>
    </row>
    <row r="1837" spans="1:5">
      <c r="A1837" t="s">
        <v>6</v>
      </c>
      <c r="B1837" t="s">
        <v>82</v>
      </c>
      <c r="C1837">
        <v>-6</v>
      </c>
      <c r="D1837" t="s">
        <v>63</v>
      </c>
      <c r="E1837">
        <v>0</v>
      </c>
    </row>
    <row r="1838" spans="1:5">
      <c r="A1838" t="s">
        <v>6</v>
      </c>
      <c r="B1838" t="s">
        <v>82</v>
      </c>
      <c r="C1838">
        <v>-7</v>
      </c>
      <c r="D1838" t="s">
        <v>63</v>
      </c>
      <c r="E1838">
        <v>0</v>
      </c>
    </row>
    <row r="1839" spans="1:5">
      <c r="A1839" t="s">
        <v>6</v>
      </c>
      <c r="B1839" t="s">
        <v>82</v>
      </c>
      <c r="C1839">
        <v>-8</v>
      </c>
      <c r="D1839" t="s">
        <v>63</v>
      </c>
      <c r="E1839">
        <v>0</v>
      </c>
    </row>
    <row r="1840" spans="1:5">
      <c r="A1840" t="s">
        <v>6</v>
      </c>
      <c r="B1840" t="s">
        <v>82</v>
      </c>
      <c r="C1840">
        <v>-9</v>
      </c>
      <c r="D1840" t="s">
        <v>63</v>
      </c>
      <c r="E1840">
        <v>0</v>
      </c>
    </row>
    <row r="1841" spans="1:5">
      <c r="A1841" t="s">
        <v>6</v>
      </c>
      <c r="B1841" t="s">
        <v>82</v>
      </c>
      <c r="C1841">
        <v>-10</v>
      </c>
      <c r="D1841" t="s">
        <v>63</v>
      </c>
      <c r="E1841">
        <v>0</v>
      </c>
    </row>
    <row r="1842" spans="1:5">
      <c r="A1842" t="s">
        <v>6</v>
      </c>
      <c r="B1842" t="s">
        <v>82</v>
      </c>
      <c r="C1842">
        <v>-11</v>
      </c>
      <c r="D1842" t="s">
        <v>63</v>
      </c>
      <c r="E1842">
        <v>0</v>
      </c>
    </row>
    <row r="1843" spans="1:5">
      <c r="A1843" t="s">
        <v>6</v>
      </c>
      <c r="B1843" t="s">
        <v>82</v>
      </c>
      <c r="C1843">
        <v>-12</v>
      </c>
      <c r="D1843" t="s">
        <v>63</v>
      </c>
      <c r="E1843">
        <v>0</v>
      </c>
    </row>
    <row r="1844" spans="1:5">
      <c r="A1844" t="s">
        <v>6</v>
      </c>
      <c r="B1844" t="s">
        <v>82</v>
      </c>
      <c r="C1844">
        <v>-13</v>
      </c>
      <c r="D1844" t="s">
        <v>63</v>
      </c>
      <c r="E1844">
        <v>0</v>
      </c>
    </row>
    <row r="1845" spans="1:5">
      <c r="A1845" t="s">
        <v>6</v>
      </c>
      <c r="B1845" t="s">
        <v>82</v>
      </c>
      <c r="C1845">
        <v>-14</v>
      </c>
      <c r="D1845" t="s">
        <v>63</v>
      </c>
      <c r="E1845">
        <v>0</v>
      </c>
    </row>
    <row r="1846" spans="1:5">
      <c r="A1846" t="s">
        <v>6</v>
      </c>
      <c r="B1846" t="s">
        <v>82</v>
      </c>
      <c r="C1846">
        <v>-15</v>
      </c>
      <c r="D1846" t="s">
        <v>63</v>
      </c>
      <c r="E1846">
        <v>0</v>
      </c>
    </row>
    <row r="1847" spans="1:5">
      <c r="A1847" t="s">
        <v>6</v>
      </c>
      <c r="B1847" t="s">
        <v>82</v>
      </c>
      <c r="C1847">
        <v>-16</v>
      </c>
      <c r="D1847" t="s">
        <v>63</v>
      </c>
      <c r="E1847">
        <v>0</v>
      </c>
    </row>
    <row r="1848" spans="1:5">
      <c r="A1848" t="s">
        <v>6</v>
      </c>
      <c r="B1848" t="s">
        <v>82</v>
      </c>
      <c r="C1848">
        <v>-17</v>
      </c>
      <c r="D1848" t="s">
        <v>63</v>
      </c>
      <c r="E1848">
        <v>0</v>
      </c>
    </row>
    <row r="1849" spans="1:5">
      <c r="A1849" t="s">
        <v>6</v>
      </c>
      <c r="B1849" t="s">
        <v>82</v>
      </c>
      <c r="C1849">
        <v>0</v>
      </c>
      <c r="D1849" t="s">
        <v>61</v>
      </c>
      <c r="E1849">
        <v>0</v>
      </c>
    </row>
    <row r="1850" spans="1:5">
      <c r="A1850" t="s">
        <v>6</v>
      </c>
      <c r="B1850" t="s">
        <v>82</v>
      </c>
      <c r="C1850">
        <v>-1</v>
      </c>
      <c r="D1850" t="s">
        <v>61</v>
      </c>
      <c r="E1850">
        <v>0</v>
      </c>
    </row>
    <row r="1851" spans="1:5">
      <c r="A1851" t="s">
        <v>6</v>
      </c>
      <c r="B1851" t="s">
        <v>82</v>
      </c>
      <c r="C1851">
        <v>-2</v>
      </c>
      <c r="D1851" t="s">
        <v>61</v>
      </c>
      <c r="E1851">
        <v>0</v>
      </c>
    </row>
    <row r="1852" spans="1:5">
      <c r="A1852" t="s">
        <v>6</v>
      </c>
      <c r="B1852" t="s">
        <v>82</v>
      </c>
      <c r="C1852">
        <v>-3</v>
      </c>
      <c r="D1852" t="s">
        <v>61</v>
      </c>
      <c r="E1852">
        <v>0</v>
      </c>
    </row>
    <row r="1853" spans="1:5">
      <c r="A1853" t="s">
        <v>6</v>
      </c>
      <c r="B1853" t="s">
        <v>82</v>
      </c>
      <c r="C1853">
        <v>-4</v>
      </c>
      <c r="D1853" t="s">
        <v>61</v>
      </c>
      <c r="E1853">
        <v>0</v>
      </c>
    </row>
    <row r="1854" spans="1:5">
      <c r="A1854" t="s">
        <v>6</v>
      </c>
      <c r="B1854" t="s">
        <v>82</v>
      </c>
      <c r="C1854">
        <v>-5</v>
      </c>
      <c r="D1854" t="s">
        <v>61</v>
      </c>
      <c r="E1854">
        <v>0</v>
      </c>
    </row>
    <row r="1855" spans="1:5">
      <c r="A1855" t="s">
        <v>6</v>
      </c>
      <c r="B1855" t="s">
        <v>82</v>
      </c>
      <c r="C1855">
        <v>-6</v>
      </c>
      <c r="D1855" t="s">
        <v>61</v>
      </c>
      <c r="E1855">
        <v>0</v>
      </c>
    </row>
    <row r="1856" spans="1:5">
      <c r="A1856" t="s">
        <v>6</v>
      </c>
      <c r="B1856" t="s">
        <v>82</v>
      </c>
      <c r="C1856">
        <v>-7</v>
      </c>
      <c r="D1856" t="s">
        <v>61</v>
      </c>
      <c r="E1856">
        <v>0</v>
      </c>
    </row>
    <row r="1857" spans="1:5">
      <c r="A1857" t="s">
        <v>6</v>
      </c>
      <c r="B1857" t="s">
        <v>82</v>
      </c>
      <c r="C1857">
        <v>-8</v>
      </c>
      <c r="D1857" t="s">
        <v>61</v>
      </c>
      <c r="E1857">
        <v>0</v>
      </c>
    </row>
    <row r="1858" spans="1:5">
      <c r="A1858" t="s">
        <v>6</v>
      </c>
      <c r="B1858" t="s">
        <v>82</v>
      </c>
      <c r="C1858">
        <v>-9</v>
      </c>
      <c r="D1858" t="s">
        <v>61</v>
      </c>
      <c r="E1858">
        <v>0</v>
      </c>
    </row>
    <row r="1859" spans="1:5">
      <c r="A1859" t="s">
        <v>6</v>
      </c>
      <c r="B1859" t="s">
        <v>82</v>
      </c>
      <c r="C1859">
        <v>-10</v>
      </c>
      <c r="D1859" t="s">
        <v>61</v>
      </c>
      <c r="E1859">
        <v>0</v>
      </c>
    </row>
    <row r="1860" spans="1:5">
      <c r="A1860" t="s">
        <v>6</v>
      </c>
      <c r="B1860" t="s">
        <v>82</v>
      </c>
      <c r="C1860">
        <v>-11</v>
      </c>
      <c r="D1860" t="s">
        <v>61</v>
      </c>
      <c r="E1860">
        <v>0</v>
      </c>
    </row>
    <row r="1861" spans="1:5">
      <c r="A1861" t="s">
        <v>6</v>
      </c>
      <c r="B1861" t="s">
        <v>82</v>
      </c>
      <c r="C1861">
        <v>-12</v>
      </c>
      <c r="D1861" t="s">
        <v>61</v>
      </c>
      <c r="E1861">
        <v>0</v>
      </c>
    </row>
    <row r="1862" spans="1:5">
      <c r="A1862" t="s">
        <v>6</v>
      </c>
      <c r="B1862" t="s">
        <v>82</v>
      </c>
      <c r="C1862">
        <v>-13</v>
      </c>
      <c r="D1862" t="s">
        <v>61</v>
      </c>
      <c r="E1862">
        <v>0</v>
      </c>
    </row>
    <row r="1863" spans="1:5">
      <c r="A1863" t="s">
        <v>6</v>
      </c>
      <c r="B1863" t="s">
        <v>82</v>
      </c>
      <c r="C1863">
        <v>-14</v>
      </c>
      <c r="D1863" t="s">
        <v>61</v>
      </c>
      <c r="E1863">
        <v>0</v>
      </c>
    </row>
    <row r="1864" spans="1:5">
      <c r="A1864" t="s">
        <v>6</v>
      </c>
      <c r="B1864" t="s">
        <v>82</v>
      </c>
      <c r="C1864">
        <v>-15</v>
      </c>
      <c r="D1864" t="s">
        <v>61</v>
      </c>
      <c r="E1864">
        <v>0</v>
      </c>
    </row>
    <row r="1865" spans="1:5">
      <c r="A1865" t="s">
        <v>6</v>
      </c>
      <c r="B1865" t="s">
        <v>82</v>
      </c>
      <c r="C1865">
        <v>-16</v>
      </c>
      <c r="D1865" t="s">
        <v>61</v>
      </c>
      <c r="E1865">
        <v>0</v>
      </c>
    </row>
    <row r="1866" spans="1:5">
      <c r="A1866" t="s">
        <v>6</v>
      </c>
      <c r="B1866" t="s">
        <v>82</v>
      </c>
      <c r="C1866">
        <v>-17</v>
      </c>
      <c r="D1866" t="s">
        <v>61</v>
      </c>
      <c r="E1866">
        <v>0</v>
      </c>
    </row>
    <row r="1867" spans="1:5">
      <c r="A1867" t="s">
        <v>6</v>
      </c>
      <c r="B1867" t="s">
        <v>82</v>
      </c>
      <c r="C1867">
        <v>0</v>
      </c>
      <c r="D1867" t="s">
        <v>64</v>
      </c>
      <c r="E1867">
        <v>0</v>
      </c>
    </row>
    <row r="1868" spans="1:5">
      <c r="A1868" t="s">
        <v>6</v>
      </c>
      <c r="B1868" t="s">
        <v>82</v>
      </c>
      <c r="C1868">
        <v>-1</v>
      </c>
      <c r="D1868" t="s">
        <v>64</v>
      </c>
      <c r="E1868">
        <v>98000000</v>
      </c>
    </row>
    <row r="1869" spans="1:5">
      <c r="A1869" t="s">
        <v>6</v>
      </c>
      <c r="B1869" t="s">
        <v>82</v>
      </c>
      <c r="C1869">
        <v>-2</v>
      </c>
      <c r="D1869" t="s">
        <v>64</v>
      </c>
      <c r="E1869">
        <v>110000000</v>
      </c>
    </row>
    <row r="1870" spans="1:5">
      <c r="A1870" t="s">
        <v>6</v>
      </c>
      <c r="B1870" t="s">
        <v>82</v>
      </c>
      <c r="C1870">
        <v>-3</v>
      </c>
      <c r="D1870" t="s">
        <v>64</v>
      </c>
      <c r="E1870">
        <v>120000000</v>
      </c>
    </row>
    <row r="1871" spans="1:5">
      <c r="A1871" t="s">
        <v>6</v>
      </c>
      <c r="B1871" t="s">
        <v>82</v>
      </c>
      <c r="C1871">
        <v>-4</v>
      </c>
      <c r="D1871" t="s">
        <v>64</v>
      </c>
      <c r="E1871">
        <v>131000000</v>
      </c>
    </row>
    <row r="1872" spans="1:5">
      <c r="A1872" t="s">
        <v>6</v>
      </c>
      <c r="B1872" t="s">
        <v>82</v>
      </c>
      <c r="C1872">
        <v>-5</v>
      </c>
      <c r="D1872" t="s">
        <v>64</v>
      </c>
      <c r="E1872">
        <v>122000000</v>
      </c>
    </row>
    <row r="1873" spans="1:5">
      <c r="A1873" t="s">
        <v>6</v>
      </c>
      <c r="B1873" t="s">
        <v>82</v>
      </c>
      <c r="C1873">
        <v>-6</v>
      </c>
      <c r="D1873" t="s">
        <v>64</v>
      </c>
      <c r="E1873">
        <v>115000000</v>
      </c>
    </row>
    <row r="1874" spans="1:5">
      <c r="A1874" t="s">
        <v>6</v>
      </c>
      <c r="B1874" t="s">
        <v>82</v>
      </c>
      <c r="C1874">
        <v>-7</v>
      </c>
      <c r="D1874" t="s">
        <v>64</v>
      </c>
      <c r="E1874">
        <v>167000000</v>
      </c>
    </row>
    <row r="1875" spans="1:5">
      <c r="A1875" t="s">
        <v>6</v>
      </c>
      <c r="B1875" t="s">
        <v>82</v>
      </c>
      <c r="C1875">
        <v>-8</v>
      </c>
      <c r="D1875" t="s">
        <v>64</v>
      </c>
      <c r="E1875">
        <v>271000000</v>
      </c>
    </row>
    <row r="1876" spans="1:5">
      <c r="A1876" t="s">
        <v>6</v>
      </c>
      <c r="B1876" t="s">
        <v>82</v>
      </c>
      <c r="C1876">
        <v>-9</v>
      </c>
      <c r="D1876" t="s">
        <v>64</v>
      </c>
      <c r="E1876">
        <v>416000000</v>
      </c>
    </row>
    <row r="1877" spans="1:5">
      <c r="A1877" t="s">
        <v>6</v>
      </c>
      <c r="B1877" t="s">
        <v>82</v>
      </c>
      <c r="C1877">
        <v>-10</v>
      </c>
      <c r="D1877" t="s">
        <v>64</v>
      </c>
      <c r="E1877">
        <v>456000000</v>
      </c>
    </row>
    <row r="1878" spans="1:5">
      <c r="A1878" t="s">
        <v>6</v>
      </c>
      <c r="B1878" t="s">
        <v>82</v>
      </c>
      <c r="C1878">
        <v>-11</v>
      </c>
      <c r="D1878" t="s">
        <v>64</v>
      </c>
      <c r="E1878">
        <v>550000000</v>
      </c>
    </row>
    <row r="1879" spans="1:5">
      <c r="A1879" t="s">
        <v>6</v>
      </c>
      <c r="B1879" t="s">
        <v>82</v>
      </c>
      <c r="C1879">
        <v>-12</v>
      </c>
      <c r="D1879" t="s">
        <v>64</v>
      </c>
      <c r="E1879">
        <v>560000000</v>
      </c>
    </row>
    <row r="1880" spans="1:5">
      <c r="A1880" t="s">
        <v>6</v>
      </c>
      <c r="B1880" t="s">
        <v>82</v>
      </c>
      <c r="C1880">
        <v>-13</v>
      </c>
      <c r="D1880" t="s">
        <v>64</v>
      </c>
      <c r="E1880">
        <v>562000000</v>
      </c>
    </row>
    <row r="1881" spans="1:5">
      <c r="A1881" t="s">
        <v>6</v>
      </c>
      <c r="B1881" t="s">
        <v>82</v>
      </c>
      <c r="C1881">
        <v>-14</v>
      </c>
      <c r="D1881" t="s">
        <v>64</v>
      </c>
      <c r="E1881">
        <v>544000000</v>
      </c>
    </row>
    <row r="1882" spans="1:5">
      <c r="A1882" t="s">
        <v>6</v>
      </c>
      <c r="B1882" t="s">
        <v>82</v>
      </c>
      <c r="C1882">
        <v>-15</v>
      </c>
      <c r="D1882" t="s">
        <v>64</v>
      </c>
      <c r="E1882">
        <v>629000000</v>
      </c>
    </row>
    <row r="1883" spans="1:5">
      <c r="A1883" t="s">
        <v>6</v>
      </c>
      <c r="B1883" t="s">
        <v>82</v>
      </c>
      <c r="C1883">
        <v>-16</v>
      </c>
      <c r="D1883" t="s">
        <v>64</v>
      </c>
      <c r="E1883">
        <v>595000000</v>
      </c>
    </row>
    <row r="1884" spans="1:5">
      <c r="A1884" t="s">
        <v>6</v>
      </c>
      <c r="B1884" t="s">
        <v>82</v>
      </c>
      <c r="C1884">
        <v>-17</v>
      </c>
      <c r="D1884" t="s">
        <v>64</v>
      </c>
      <c r="E1884">
        <v>420000000</v>
      </c>
    </row>
    <row r="1885" spans="1:5">
      <c r="A1885" t="s">
        <v>6</v>
      </c>
      <c r="B1885" t="s">
        <v>82</v>
      </c>
      <c r="C1885">
        <v>0</v>
      </c>
      <c r="D1885" t="s">
        <v>59</v>
      </c>
      <c r="E1885">
        <v>117917738099.17799</v>
      </c>
    </row>
    <row r="1886" spans="1:5">
      <c r="A1886" t="s">
        <v>6</v>
      </c>
      <c r="B1886" t="s">
        <v>82</v>
      </c>
      <c r="C1886">
        <v>-1</v>
      </c>
      <c r="D1886" t="s">
        <v>59</v>
      </c>
      <c r="E1886">
        <v>112865566513.492</v>
      </c>
    </row>
    <row r="1887" spans="1:5">
      <c r="A1887" t="s">
        <v>6</v>
      </c>
      <c r="B1887" t="s">
        <v>82</v>
      </c>
      <c r="C1887">
        <v>-2</v>
      </c>
      <c r="D1887" t="s">
        <v>59</v>
      </c>
      <c r="E1887">
        <v>111639579690.63901</v>
      </c>
    </row>
    <row r="1888" spans="1:5">
      <c r="A1888" t="s">
        <v>6</v>
      </c>
      <c r="B1888" t="s">
        <v>82</v>
      </c>
      <c r="C1888">
        <v>-3</v>
      </c>
      <c r="D1888" t="s">
        <v>59</v>
      </c>
      <c r="E1888">
        <v>107002126330.175</v>
      </c>
    </row>
    <row r="1889" spans="1:5">
      <c r="A1889" t="s">
        <v>6</v>
      </c>
      <c r="B1889" t="s">
        <v>82</v>
      </c>
      <c r="C1889">
        <v>-4</v>
      </c>
      <c r="D1889" t="s">
        <v>59</v>
      </c>
      <c r="E1889">
        <v>101063832029.92599</v>
      </c>
    </row>
    <row r="1890" spans="1:5">
      <c r="A1890" t="s">
        <v>6</v>
      </c>
      <c r="B1890" t="s">
        <v>82</v>
      </c>
      <c r="C1890">
        <v>-5</v>
      </c>
      <c r="D1890" t="s">
        <v>59</v>
      </c>
      <c r="E1890">
        <v>93717900909.975296</v>
      </c>
    </row>
    <row r="1891" spans="1:5">
      <c r="A1891" t="s">
        <v>6</v>
      </c>
      <c r="B1891" t="s">
        <v>82</v>
      </c>
      <c r="C1891">
        <v>-6</v>
      </c>
      <c r="D1891" t="s">
        <v>59</v>
      </c>
      <c r="E1891">
        <v>92863486762.332504</v>
      </c>
    </row>
    <row r="1892" spans="1:5">
      <c r="A1892" t="s">
        <v>6</v>
      </c>
      <c r="B1892" t="s">
        <v>82</v>
      </c>
      <c r="C1892">
        <v>-7</v>
      </c>
      <c r="D1892" t="s">
        <v>59</v>
      </c>
      <c r="E1892">
        <v>89738042797.723801</v>
      </c>
    </row>
    <row r="1893" spans="1:5">
      <c r="A1893" t="s">
        <v>6</v>
      </c>
      <c r="B1893" t="s">
        <v>82</v>
      </c>
      <c r="C1893">
        <v>-8</v>
      </c>
      <c r="D1893" t="s">
        <v>59</v>
      </c>
      <c r="E1893">
        <v>79301885305.677505</v>
      </c>
    </row>
    <row r="1894" spans="1:5">
      <c r="A1894" t="s">
        <v>6</v>
      </c>
      <c r="B1894" t="s">
        <v>82</v>
      </c>
      <c r="C1894">
        <v>-9</v>
      </c>
      <c r="D1894" t="s">
        <v>59</v>
      </c>
      <c r="E1894">
        <v>77528308417.381805</v>
      </c>
    </row>
    <row r="1895" spans="1:5">
      <c r="A1895" t="s">
        <v>6</v>
      </c>
      <c r="B1895" t="s">
        <v>82</v>
      </c>
      <c r="C1895">
        <v>-10</v>
      </c>
      <c r="D1895" t="s">
        <v>59</v>
      </c>
      <c r="E1895">
        <v>77595653159.8181</v>
      </c>
    </row>
    <row r="1896" spans="1:5">
      <c r="A1896" t="s">
        <v>6</v>
      </c>
      <c r="B1896" t="s">
        <v>82</v>
      </c>
      <c r="C1896">
        <v>-11</v>
      </c>
      <c r="D1896" t="s">
        <v>59</v>
      </c>
      <c r="E1896">
        <v>76863941595.126907</v>
      </c>
    </row>
    <row r="1897" spans="1:5">
      <c r="A1897" t="s">
        <v>6</v>
      </c>
      <c r="B1897" t="s">
        <v>82</v>
      </c>
      <c r="C1897">
        <v>-12</v>
      </c>
      <c r="D1897" t="s">
        <v>59</v>
      </c>
      <c r="E1897">
        <v>73546870094.054596</v>
      </c>
    </row>
    <row r="1898" spans="1:5">
      <c r="A1898" t="s">
        <v>6</v>
      </c>
      <c r="B1898" t="s">
        <v>82</v>
      </c>
      <c r="C1898">
        <v>-13</v>
      </c>
      <c r="D1898" t="s">
        <v>59</v>
      </c>
      <c r="E1898">
        <v>69128752214.2854</v>
      </c>
    </row>
    <row r="1899" spans="1:5">
      <c r="A1899" t="s">
        <v>6</v>
      </c>
      <c r="B1899" t="s">
        <v>82</v>
      </c>
      <c r="C1899">
        <v>-14</v>
      </c>
      <c r="D1899" t="s">
        <v>59</v>
      </c>
      <c r="E1899">
        <v>63466009262.871803</v>
      </c>
    </row>
    <row r="1900" spans="1:5">
      <c r="A1900" t="s">
        <v>6</v>
      </c>
      <c r="B1900" t="s">
        <v>82</v>
      </c>
      <c r="C1900">
        <v>-15</v>
      </c>
      <c r="D1900" t="s">
        <v>59</v>
      </c>
      <c r="E1900">
        <v>56434819962.472298</v>
      </c>
    </row>
    <row r="1901" spans="1:5">
      <c r="A1901" t="s">
        <v>6</v>
      </c>
      <c r="B1901" t="s">
        <v>82</v>
      </c>
      <c r="C1901">
        <v>-16</v>
      </c>
      <c r="D1901" t="s">
        <v>59</v>
      </c>
      <c r="E1901">
        <v>54160795647.849503</v>
      </c>
    </row>
    <row r="1902" spans="1:5">
      <c r="A1902" t="s">
        <v>6</v>
      </c>
      <c r="B1902" t="s">
        <v>82</v>
      </c>
      <c r="C1902">
        <v>-17</v>
      </c>
      <c r="D1902" t="s">
        <v>59</v>
      </c>
      <c r="E1902">
        <v>56132581406.557297</v>
      </c>
    </row>
    <row r="1903" spans="1:5">
      <c r="A1903" t="s">
        <v>6</v>
      </c>
      <c r="B1903" t="s">
        <v>82</v>
      </c>
      <c r="C1903">
        <v>0</v>
      </c>
      <c r="D1903" t="s">
        <v>74</v>
      </c>
      <c r="E1903">
        <v>0.70579999999999998</v>
      </c>
    </row>
    <row r="1904" spans="1:5">
      <c r="A1904" t="s">
        <v>6</v>
      </c>
      <c r="B1904" t="s">
        <v>82</v>
      </c>
      <c r="C1904">
        <v>-1</v>
      </c>
      <c r="D1904" t="s">
        <v>74</v>
      </c>
      <c r="E1904">
        <v>0.82220000000000004</v>
      </c>
    </row>
    <row r="1905" spans="1:5">
      <c r="A1905" t="s">
        <v>6</v>
      </c>
      <c r="B1905" t="s">
        <v>82</v>
      </c>
      <c r="C1905">
        <v>-2</v>
      </c>
      <c r="D1905" t="s">
        <v>74</v>
      </c>
      <c r="E1905">
        <v>0.89349999999999996</v>
      </c>
    </row>
    <row r="1906" spans="1:5">
      <c r="A1906" t="s">
        <v>6</v>
      </c>
      <c r="B1906" t="s">
        <v>82</v>
      </c>
      <c r="C1906">
        <v>-3</v>
      </c>
      <c r="D1906" t="s">
        <v>74</v>
      </c>
      <c r="E1906">
        <v>0.97670000000000001</v>
      </c>
    </row>
    <row r="1907" spans="1:5">
      <c r="A1907" t="s">
        <v>6</v>
      </c>
      <c r="B1907" t="s">
        <v>82</v>
      </c>
      <c r="C1907">
        <v>-4</v>
      </c>
      <c r="D1907" t="s">
        <v>74</v>
      </c>
      <c r="E1907">
        <v>1.0579000000000001</v>
      </c>
    </row>
    <row r="1908" spans="1:5">
      <c r="A1908" t="s">
        <v>6</v>
      </c>
      <c r="B1908" t="s">
        <v>82</v>
      </c>
      <c r="C1908">
        <v>-5</v>
      </c>
      <c r="D1908" t="s">
        <v>74</v>
      </c>
      <c r="E1908">
        <v>1.0657000000000001</v>
      </c>
    </row>
    <row r="1909" spans="1:5">
      <c r="A1909" t="s">
        <v>6</v>
      </c>
      <c r="B1909" t="s">
        <v>82</v>
      </c>
      <c r="C1909">
        <v>-6</v>
      </c>
      <c r="D1909" t="s">
        <v>74</v>
      </c>
      <c r="E1909">
        <v>1.0311999999999999</v>
      </c>
    </row>
    <row r="1910" spans="1:5">
      <c r="A1910" t="s">
        <v>6</v>
      </c>
      <c r="B1910" t="s">
        <v>82</v>
      </c>
      <c r="C1910">
        <v>-7</v>
      </c>
      <c r="D1910" t="s">
        <v>74</v>
      </c>
      <c r="E1910">
        <v>1.1548</v>
      </c>
    </row>
    <row r="1911" spans="1:5">
      <c r="A1911" t="s">
        <v>6</v>
      </c>
      <c r="B1911" t="s">
        <v>82</v>
      </c>
      <c r="C1911">
        <v>-8</v>
      </c>
      <c r="D1911" t="s">
        <v>74</v>
      </c>
      <c r="E1911">
        <v>1.2457</v>
      </c>
    </row>
    <row r="1912" spans="1:5">
      <c r="A1912" t="s">
        <v>6</v>
      </c>
      <c r="B1912" t="s">
        <v>82</v>
      </c>
      <c r="C1912">
        <v>-9</v>
      </c>
      <c r="D1912" t="s">
        <v>74</v>
      </c>
      <c r="E1912">
        <v>1.1792</v>
      </c>
    </row>
    <row r="1913" spans="1:5">
      <c r="A1913" t="s">
        <v>6</v>
      </c>
      <c r="B1913" t="s">
        <v>82</v>
      </c>
      <c r="C1913">
        <v>-10</v>
      </c>
      <c r="D1913" t="s">
        <v>74</v>
      </c>
      <c r="E1913">
        <v>1.1745000000000001</v>
      </c>
    </row>
    <row r="1914" spans="1:5">
      <c r="A1914" t="s">
        <v>6</v>
      </c>
      <c r="B1914" t="s">
        <v>82</v>
      </c>
      <c r="C1914">
        <v>-11</v>
      </c>
      <c r="D1914" t="s">
        <v>74</v>
      </c>
      <c r="E1914">
        <v>1.2527999999999999</v>
      </c>
    </row>
    <row r="1915" spans="1:5">
      <c r="A1915" t="s">
        <v>6</v>
      </c>
      <c r="B1915" t="s">
        <v>82</v>
      </c>
      <c r="C1915">
        <v>-12</v>
      </c>
      <c r="D1915" t="s">
        <v>74</v>
      </c>
      <c r="E1915">
        <v>1.2119</v>
      </c>
    </row>
    <row r="1916" spans="1:5">
      <c r="A1916" t="s">
        <v>6</v>
      </c>
      <c r="B1916" t="s">
        <v>82</v>
      </c>
      <c r="C1916">
        <v>-13</v>
      </c>
      <c r="D1916" t="s">
        <v>74</v>
      </c>
      <c r="E1916">
        <v>1.1744000000000001</v>
      </c>
    </row>
    <row r="1917" spans="1:5">
      <c r="A1917" t="s">
        <v>6</v>
      </c>
      <c r="B1917" t="s">
        <v>82</v>
      </c>
      <c r="C1917">
        <v>-14</v>
      </c>
      <c r="D1917" t="s">
        <v>74</v>
      </c>
      <c r="E1917">
        <v>1.3529</v>
      </c>
    </row>
    <row r="1918" spans="1:5">
      <c r="A1918" t="s">
        <v>6</v>
      </c>
      <c r="B1918" t="s">
        <v>82</v>
      </c>
      <c r="C1918">
        <v>-15</v>
      </c>
      <c r="D1918" t="s">
        <v>74</v>
      </c>
      <c r="E1918">
        <v>1.5663</v>
      </c>
    </row>
    <row r="1919" spans="1:5">
      <c r="A1919" t="s">
        <v>6</v>
      </c>
      <c r="B1919" t="s">
        <v>82</v>
      </c>
      <c r="C1919">
        <v>-16</v>
      </c>
      <c r="D1919" t="s">
        <v>74</v>
      </c>
      <c r="E1919">
        <v>1.6164000000000001</v>
      </c>
    </row>
    <row r="1920" spans="1:5">
      <c r="A1920" t="s">
        <v>6</v>
      </c>
      <c r="B1920" t="s">
        <v>82</v>
      </c>
      <c r="C1920">
        <v>-17</v>
      </c>
      <c r="D1920" t="s">
        <v>74</v>
      </c>
      <c r="E1920">
        <v>1.4549000000000001</v>
      </c>
    </row>
    <row r="1921" spans="1:5">
      <c r="A1921" t="s">
        <v>6</v>
      </c>
      <c r="B1921" t="s">
        <v>82</v>
      </c>
      <c r="C1921">
        <v>0</v>
      </c>
      <c r="D1921" t="s">
        <v>65</v>
      </c>
      <c r="E1921">
        <v>44478697605.699303</v>
      </c>
    </row>
    <row r="1922" spans="1:5">
      <c r="A1922" t="s">
        <v>6</v>
      </c>
      <c r="B1922" t="s">
        <v>82</v>
      </c>
      <c r="C1922">
        <v>-1</v>
      </c>
      <c r="D1922" t="s">
        <v>65</v>
      </c>
      <c r="E1922">
        <v>48490187076.717903</v>
      </c>
    </row>
    <row r="1923" spans="1:5">
      <c r="A1923" t="s">
        <v>6</v>
      </c>
      <c r="B1923" t="s">
        <v>82</v>
      </c>
      <c r="C1923">
        <v>-2</v>
      </c>
      <c r="D1923" t="s">
        <v>65</v>
      </c>
      <c r="E1923">
        <v>46581845129.906303</v>
      </c>
    </row>
    <row r="1924" spans="1:5">
      <c r="A1924" t="s">
        <v>6</v>
      </c>
      <c r="B1924" t="s">
        <v>82</v>
      </c>
      <c r="C1924">
        <v>-3</v>
      </c>
      <c r="D1924" t="s">
        <v>65</v>
      </c>
      <c r="E1924">
        <v>41315584290.387299</v>
      </c>
    </row>
    <row r="1925" spans="1:5">
      <c r="A1925" t="s">
        <v>6</v>
      </c>
      <c r="B1925" t="s">
        <v>82</v>
      </c>
      <c r="C1925">
        <v>-4</v>
      </c>
      <c r="D1925" t="s">
        <v>65</v>
      </c>
      <c r="E1925">
        <v>40749940255.784698</v>
      </c>
    </row>
    <row r="1926" spans="1:5">
      <c r="A1926" t="s">
        <v>6</v>
      </c>
      <c r="B1926" t="s">
        <v>82</v>
      </c>
      <c r="C1926">
        <v>-5</v>
      </c>
      <c r="D1926" t="s">
        <v>65</v>
      </c>
      <c r="E1926">
        <v>35562531990.662201</v>
      </c>
    </row>
    <row r="1927" spans="1:5">
      <c r="A1927" t="s">
        <v>6</v>
      </c>
      <c r="B1927" t="s">
        <v>82</v>
      </c>
      <c r="C1927">
        <v>-6</v>
      </c>
      <c r="D1927" t="s">
        <v>65</v>
      </c>
      <c r="E1927">
        <v>33037044704.208401</v>
      </c>
    </row>
    <row r="1928" spans="1:5">
      <c r="A1928" t="s">
        <v>6</v>
      </c>
      <c r="B1928" t="s">
        <v>82</v>
      </c>
      <c r="C1928">
        <v>-7</v>
      </c>
      <c r="D1928" t="s">
        <v>65</v>
      </c>
      <c r="E1928">
        <v>39730144616.996002</v>
      </c>
    </row>
    <row r="1929" spans="1:5">
      <c r="A1929" t="s">
        <v>6</v>
      </c>
      <c r="B1929" t="s">
        <v>82</v>
      </c>
      <c r="C1929">
        <v>-8</v>
      </c>
      <c r="D1929" t="s">
        <v>65</v>
      </c>
      <c r="E1929">
        <v>39635415798.526299</v>
      </c>
    </row>
    <row r="1930" spans="1:5">
      <c r="A1930" t="s">
        <v>6</v>
      </c>
      <c r="B1930" t="s">
        <v>82</v>
      </c>
      <c r="C1930">
        <v>-9</v>
      </c>
      <c r="D1930" t="s">
        <v>65</v>
      </c>
      <c r="E1930">
        <v>27269390730.7253</v>
      </c>
    </row>
    <row r="1931" spans="1:5">
      <c r="A1931" t="s">
        <v>6</v>
      </c>
      <c r="B1931" t="s">
        <v>82</v>
      </c>
      <c r="C1931">
        <v>-10</v>
      </c>
      <c r="D1931" t="s">
        <v>65</v>
      </c>
      <c r="E1931">
        <v>27573138385.291901</v>
      </c>
    </row>
    <row r="1932" spans="1:5">
      <c r="A1932" t="s">
        <v>6</v>
      </c>
      <c r="B1932" t="s">
        <v>82</v>
      </c>
      <c r="C1932">
        <v>-11</v>
      </c>
      <c r="D1932" t="s">
        <v>65</v>
      </c>
      <c r="E1932">
        <v>28486884040.649502</v>
      </c>
    </row>
    <row r="1933" spans="1:5">
      <c r="A1933" t="s">
        <v>6</v>
      </c>
      <c r="B1933" t="s">
        <v>82</v>
      </c>
      <c r="C1933">
        <v>-12</v>
      </c>
      <c r="D1933" t="s">
        <v>65</v>
      </c>
      <c r="E1933">
        <v>29053095386.086498</v>
      </c>
    </row>
    <row r="1934" spans="1:5">
      <c r="A1934" t="s">
        <v>6</v>
      </c>
      <c r="B1934" t="s">
        <v>82</v>
      </c>
      <c r="C1934">
        <v>-13</v>
      </c>
      <c r="D1934" t="s">
        <v>65</v>
      </c>
      <c r="E1934">
        <v>31090366167.600498</v>
      </c>
    </row>
    <row r="1935" spans="1:5">
      <c r="A1935" t="s">
        <v>6</v>
      </c>
      <c r="B1935" t="s">
        <v>82</v>
      </c>
      <c r="C1935">
        <v>-14</v>
      </c>
      <c r="D1935" t="s">
        <v>65</v>
      </c>
      <c r="E1935">
        <v>31972030436.807598</v>
      </c>
    </row>
    <row r="1936" spans="1:5">
      <c r="A1936" t="s">
        <v>6</v>
      </c>
      <c r="B1936" t="s">
        <v>82</v>
      </c>
      <c r="C1936">
        <v>-15</v>
      </c>
      <c r="D1936" t="s">
        <v>65</v>
      </c>
      <c r="E1936">
        <v>33811556794.715099</v>
      </c>
    </row>
    <row r="1937" spans="1:5">
      <c r="A1937" t="s">
        <v>6</v>
      </c>
      <c r="B1937" t="s">
        <v>82</v>
      </c>
      <c r="C1937">
        <v>-16</v>
      </c>
      <c r="D1937" t="s">
        <v>65</v>
      </c>
      <c r="E1937">
        <v>33342511987.891399</v>
      </c>
    </row>
    <row r="1938" spans="1:5">
      <c r="A1938" t="s">
        <v>6</v>
      </c>
      <c r="B1938" t="s">
        <v>82</v>
      </c>
      <c r="C1938">
        <v>-17</v>
      </c>
      <c r="D1938" t="s">
        <v>65</v>
      </c>
      <c r="E1938">
        <v>35013231406.557297</v>
      </c>
    </row>
    <row r="1939" spans="1:5">
      <c r="A1939" t="s">
        <v>6</v>
      </c>
      <c r="B1939" t="s">
        <v>82</v>
      </c>
      <c r="C1939">
        <v>0</v>
      </c>
      <c r="D1939" t="s">
        <v>62</v>
      </c>
      <c r="E1939">
        <v>0</v>
      </c>
    </row>
    <row r="1940" spans="1:5">
      <c r="A1940" t="s">
        <v>6</v>
      </c>
      <c r="B1940" t="s">
        <v>82</v>
      </c>
      <c r="C1940">
        <v>-1</v>
      </c>
      <c r="D1940" t="s">
        <v>62</v>
      </c>
      <c r="E1940">
        <v>0</v>
      </c>
    </row>
    <row r="1941" spans="1:5">
      <c r="A1941" t="s">
        <v>6</v>
      </c>
      <c r="B1941" t="s">
        <v>82</v>
      </c>
      <c r="C1941">
        <v>-2</v>
      </c>
      <c r="D1941" t="s">
        <v>62</v>
      </c>
      <c r="E1941">
        <v>0</v>
      </c>
    </row>
    <row r="1942" spans="1:5">
      <c r="A1942" t="s">
        <v>6</v>
      </c>
      <c r="B1942" t="s">
        <v>82</v>
      </c>
      <c r="C1942">
        <v>-3</v>
      </c>
      <c r="D1942" t="s">
        <v>62</v>
      </c>
      <c r="E1942">
        <v>0</v>
      </c>
    </row>
    <row r="1943" spans="1:5">
      <c r="A1943" t="s">
        <v>6</v>
      </c>
      <c r="B1943" t="s">
        <v>82</v>
      </c>
      <c r="C1943">
        <v>-4</v>
      </c>
      <c r="D1943" t="s">
        <v>62</v>
      </c>
      <c r="E1943">
        <v>0</v>
      </c>
    </row>
    <row r="1944" spans="1:5">
      <c r="A1944" t="s">
        <v>6</v>
      </c>
      <c r="B1944" t="s">
        <v>82</v>
      </c>
      <c r="C1944">
        <v>-5</v>
      </c>
      <c r="D1944" t="s">
        <v>62</v>
      </c>
      <c r="E1944">
        <v>0</v>
      </c>
    </row>
    <row r="1945" spans="1:5">
      <c r="A1945" t="s">
        <v>6</v>
      </c>
      <c r="B1945" t="s">
        <v>82</v>
      </c>
      <c r="C1945">
        <v>-6</v>
      </c>
      <c r="D1945" t="s">
        <v>62</v>
      </c>
      <c r="E1945">
        <v>0</v>
      </c>
    </row>
    <row r="1946" spans="1:5">
      <c r="A1946" t="s">
        <v>6</v>
      </c>
      <c r="B1946" t="s">
        <v>82</v>
      </c>
      <c r="C1946">
        <v>-7</v>
      </c>
      <c r="D1946" t="s">
        <v>62</v>
      </c>
      <c r="E1946">
        <v>0</v>
      </c>
    </row>
    <row r="1947" spans="1:5">
      <c r="A1947" t="s">
        <v>6</v>
      </c>
      <c r="B1947" t="s">
        <v>82</v>
      </c>
      <c r="C1947">
        <v>-8</v>
      </c>
      <c r="D1947" t="s">
        <v>62</v>
      </c>
      <c r="E1947">
        <v>0</v>
      </c>
    </row>
    <row r="1948" spans="1:5">
      <c r="A1948" t="s">
        <v>6</v>
      </c>
      <c r="B1948" t="s">
        <v>82</v>
      </c>
      <c r="C1948">
        <v>-9</v>
      </c>
      <c r="D1948" t="s">
        <v>62</v>
      </c>
      <c r="E1948">
        <v>0</v>
      </c>
    </row>
    <row r="1949" spans="1:5">
      <c r="A1949" t="s">
        <v>6</v>
      </c>
      <c r="B1949" t="s">
        <v>82</v>
      </c>
      <c r="C1949">
        <v>-10</v>
      </c>
      <c r="D1949" t="s">
        <v>62</v>
      </c>
      <c r="E1949">
        <v>0</v>
      </c>
    </row>
    <row r="1950" spans="1:5">
      <c r="A1950" t="s">
        <v>6</v>
      </c>
      <c r="B1950" t="s">
        <v>82</v>
      </c>
      <c r="C1950">
        <v>-11</v>
      </c>
      <c r="D1950" t="s">
        <v>62</v>
      </c>
      <c r="E1950">
        <v>0</v>
      </c>
    </row>
    <row r="1951" spans="1:5">
      <c r="A1951" t="s">
        <v>6</v>
      </c>
      <c r="B1951" t="s">
        <v>82</v>
      </c>
      <c r="C1951">
        <v>-12</v>
      </c>
      <c r="D1951" t="s">
        <v>62</v>
      </c>
      <c r="E1951">
        <v>0</v>
      </c>
    </row>
    <row r="1952" spans="1:5">
      <c r="A1952" t="s">
        <v>6</v>
      </c>
      <c r="B1952" t="s">
        <v>82</v>
      </c>
      <c r="C1952">
        <v>-13</v>
      </c>
      <c r="D1952" t="s">
        <v>62</v>
      </c>
      <c r="E1952">
        <v>0</v>
      </c>
    </row>
    <row r="1953" spans="1:5">
      <c r="A1953" t="s">
        <v>6</v>
      </c>
      <c r="B1953" t="s">
        <v>82</v>
      </c>
      <c r="C1953">
        <v>-14</v>
      </c>
      <c r="D1953" t="s">
        <v>62</v>
      </c>
      <c r="E1953">
        <v>0</v>
      </c>
    </row>
    <row r="1954" spans="1:5">
      <c r="A1954" t="s">
        <v>6</v>
      </c>
      <c r="B1954" t="s">
        <v>82</v>
      </c>
      <c r="C1954">
        <v>-15</v>
      </c>
      <c r="D1954" t="s">
        <v>62</v>
      </c>
      <c r="E1954">
        <v>0</v>
      </c>
    </row>
    <row r="1955" spans="1:5">
      <c r="A1955" t="s">
        <v>6</v>
      </c>
      <c r="B1955" t="s">
        <v>82</v>
      </c>
      <c r="C1955">
        <v>-16</v>
      </c>
      <c r="D1955" t="s">
        <v>62</v>
      </c>
      <c r="E1955">
        <v>0</v>
      </c>
    </row>
    <row r="1956" spans="1:5">
      <c r="A1956" t="s">
        <v>6</v>
      </c>
      <c r="B1956" t="s">
        <v>82</v>
      </c>
      <c r="C1956">
        <v>-17</v>
      </c>
      <c r="D1956" t="s">
        <v>62</v>
      </c>
      <c r="E1956">
        <v>0</v>
      </c>
    </row>
    <row r="1957" spans="1:5">
      <c r="A1957" t="s">
        <v>6</v>
      </c>
      <c r="B1957" t="s">
        <v>82</v>
      </c>
      <c r="C1957">
        <v>0</v>
      </c>
      <c r="D1957" t="s">
        <v>72</v>
      </c>
      <c r="E1957">
        <v>119265338890.44</v>
      </c>
    </row>
    <row r="1958" spans="1:5">
      <c r="A1958" t="s">
        <v>6</v>
      </c>
      <c r="B1958" t="s">
        <v>82</v>
      </c>
      <c r="C1958">
        <v>-1</v>
      </c>
      <c r="D1958" t="s">
        <v>72</v>
      </c>
      <c r="E1958">
        <v>158919631893.95999</v>
      </c>
    </row>
    <row r="1959" spans="1:5">
      <c r="A1959" t="s">
        <v>6</v>
      </c>
      <c r="B1959" t="s">
        <v>82</v>
      </c>
      <c r="C1959">
        <v>-2</v>
      </c>
      <c r="D1959" t="s">
        <v>72</v>
      </c>
      <c r="E1959">
        <v>197772108053.09</v>
      </c>
    </row>
    <row r="1960" spans="1:5">
      <c r="A1960" t="s">
        <v>6</v>
      </c>
      <c r="B1960" t="s">
        <v>82</v>
      </c>
      <c r="C1960">
        <v>-3</v>
      </c>
      <c r="D1960" t="s">
        <v>72</v>
      </c>
      <c r="E1960">
        <v>214031778337.79999</v>
      </c>
    </row>
    <row r="1961" spans="1:5">
      <c r="A1961" t="s">
        <v>6</v>
      </c>
      <c r="B1961" t="s">
        <v>82</v>
      </c>
      <c r="C1961">
        <v>-4</v>
      </c>
      <c r="D1961" t="s">
        <v>72</v>
      </c>
      <c r="E1961">
        <v>213886009868.32001</v>
      </c>
    </row>
    <row r="1962" spans="1:5">
      <c r="A1962" t="s">
        <v>6</v>
      </c>
      <c r="B1962" t="s">
        <v>82</v>
      </c>
      <c r="C1962">
        <v>-5</v>
      </c>
      <c r="D1962" t="s">
        <v>72</v>
      </c>
      <c r="E1962">
        <v>180220332517.44</v>
      </c>
    </row>
    <row r="1963" spans="1:5">
      <c r="A1963" t="s">
        <v>6</v>
      </c>
      <c r="B1963" t="s">
        <v>82</v>
      </c>
      <c r="C1963">
        <v>-6</v>
      </c>
      <c r="D1963" t="s">
        <v>72</v>
      </c>
      <c r="E1963">
        <v>170868668670.70001</v>
      </c>
    </row>
    <row r="1964" spans="1:5">
      <c r="A1964" t="s">
        <v>6</v>
      </c>
      <c r="B1964" t="s">
        <v>82</v>
      </c>
      <c r="C1964">
        <v>-7</v>
      </c>
      <c r="D1964" t="s">
        <v>72</v>
      </c>
      <c r="E1964">
        <v>112698312879.67999</v>
      </c>
    </row>
    <row r="1965" spans="1:5">
      <c r="A1965" t="s">
        <v>6</v>
      </c>
      <c r="B1965" t="s">
        <v>82</v>
      </c>
      <c r="C1965">
        <v>-8</v>
      </c>
      <c r="D1965" t="s">
        <v>72</v>
      </c>
      <c r="E1965">
        <v>149743810317.79999</v>
      </c>
    </row>
    <row r="1966" spans="1:5">
      <c r="A1966" t="s">
        <v>6</v>
      </c>
      <c r="B1966" t="s">
        <v>82</v>
      </c>
      <c r="C1966">
        <v>-9</v>
      </c>
      <c r="D1966" t="s">
        <v>72</v>
      </c>
      <c r="E1966">
        <v>148717898787.04999</v>
      </c>
    </row>
    <row r="1967" spans="1:5">
      <c r="A1967" t="s">
        <v>6</v>
      </c>
      <c r="B1967" t="s">
        <v>82</v>
      </c>
      <c r="C1967">
        <v>-10</v>
      </c>
      <c r="D1967" t="s">
        <v>72</v>
      </c>
      <c r="E1967">
        <v>131568601900.8</v>
      </c>
    </row>
    <row r="1968" spans="1:5">
      <c r="A1968" t="s">
        <v>6</v>
      </c>
      <c r="B1968" t="s">
        <v>82</v>
      </c>
      <c r="C1968">
        <v>-11</v>
      </c>
      <c r="D1968" t="s">
        <v>72</v>
      </c>
      <c r="E1968">
        <v>165117556800</v>
      </c>
    </row>
    <row r="1969" spans="1:5">
      <c r="A1969" t="s">
        <v>6</v>
      </c>
      <c r="B1969" t="s">
        <v>82</v>
      </c>
      <c r="C1969">
        <v>-12</v>
      </c>
      <c r="D1969" t="s">
        <v>72</v>
      </c>
      <c r="E1969">
        <v>159556961200</v>
      </c>
    </row>
    <row r="1970" spans="1:5">
      <c r="A1970" t="s">
        <v>6</v>
      </c>
      <c r="B1970" t="s">
        <v>82</v>
      </c>
      <c r="C1970">
        <v>-13</v>
      </c>
      <c r="D1970" t="s">
        <v>72</v>
      </c>
      <c r="E1970">
        <v>132001100000</v>
      </c>
    </row>
    <row r="1971" spans="1:5">
      <c r="A1971" t="s">
        <v>6</v>
      </c>
      <c r="B1971" t="s">
        <v>82</v>
      </c>
      <c r="C1971">
        <v>-14</v>
      </c>
      <c r="D1971" t="s">
        <v>72</v>
      </c>
      <c r="E1971">
        <v>209666016000</v>
      </c>
    </row>
    <row r="1972" spans="1:5">
      <c r="A1972" t="s">
        <v>6</v>
      </c>
      <c r="B1972" t="s">
        <v>82</v>
      </c>
      <c r="C1972">
        <v>-15</v>
      </c>
      <c r="D1972" t="s">
        <v>72</v>
      </c>
      <c r="E1972">
        <v>149858149165</v>
      </c>
    </row>
    <row r="1973" spans="1:5">
      <c r="A1973" t="s">
        <v>6</v>
      </c>
      <c r="B1973" t="s">
        <v>82</v>
      </c>
      <c r="C1973">
        <v>-16</v>
      </c>
      <c r="D1973" t="s">
        <v>72</v>
      </c>
      <c r="E1973">
        <v>195105295200</v>
      </c>
    </row>
    <row r="1974" spans="1:5">
      <c r="A1974" t="s">
        <v>6</v>
      </c>
      <c r="B1974" t="s">
        <v>82</v>
      </c>
      <c r="C1974">
        <v>-17</v>
      </c>
      <c r="D1974" t="s">
        <v>72</v>
      </c>
      <c r="E1974">
        <v>172303110000</v>
      </c>
    </row>
    <row r="1975" spans="1:5">
      <c r="A1975" t="s">
        <v>6</v>
      </c>
      <c r="B1975" t="s">
        <v>82</v>
      </c>
      <c r="C1975">
        <v>0</v>
      </c>
      <c r="D1975" t="s">
        <v>60</v>
      </c>
      <c r="E1975">
        <v>7903360000</v>
      </c>
    </row>
    <row r="1976" spans="1:5">
      <c r="A1976" t="s">
        <v>6</v>
      </c>
      <c r="B1976" t="s">
        <v>82</v>
      </c>
      <c r="C1976">
        <v>-1</v>
      </c>
      <c r="D1976" t="s">
        <v>60</v>
      </c>
      <c r="E1976">
        <v>7116140000</v>
      </c>
    </row>
    <row r="1977" spans="1:5">
      <c r="A1977" t="s">
        <v>6</v>
      </c>
      <c r="B1977" t="s">
        <v>82</v>
      </c>
      <c r="C1977">
        <v>-2</v>
      </c>
      <c r="D1977" t="s">
        <v>60</v>
      </c>
      <c r="E1977">
        <v>9270980000</v>
      </c>
    </row>
    <row r="1978" spans="1:5">
      <c r="A1978" t="s">
        <v>6</v>
      </c>
      <c r="B1978" t="s">
        <v>82</v>
      </c>
      <c r="C1978">
        <v>-3</v>
      </c>
      <c r="D1978" t="s">
        <v>60</v>
      </c>
      <c r="E1978">
        <v>6129650000</v>
      </c>
    </row>
    <row r="1979" spans="1:5">
      <c r="A1979" t="s">
        <v>6</v>
      </c>
      <c r="B1979" t="s">
        <v>82</v>
      </c>
      <c r="C1979">
        <v>-4</v>
      </c>
      <c r="D1979" t="s">
        <v>60</v>
      </c>
      <c r="E1979">
        <v>6703200000</v>
      </c>
    </row>
    <row r="1980" spans="1:5">
      <c r="A1980" t="s">
        <v>6</v>
      </c>
      <c r="B1980" t="s">
        <v>82</v>
      </c>
      <c r="C1980">
        <v>-5</v>
      </c>
      <c r="D1980" t="s">
        <v>60</v>
      </c>
      <c r="E1980">
        <v>7188450000</v>
      </c>
    </row>
    <row r="1981" spans="1:5">
      <c r="A1981" t="s">
        <v>6</v>
      </c>
      <c r="B1981" t="s">
        <v>82</v>
      </c>
      <c r="C1981">
        <v>-6</v>
      </c>
      <c r="D1981" t="s">
        <v>60</v>
      </c>
      <c r="E1981">
        <v>9663050000</v>
      </c>
    </row>
    <row r="1982" spans="1:5">
      <c r="A1982" t="s">
        <v>6</v>
      </c>
      <c r="B1982" t="s">
        <v>82</v>
      </c>
      <c r="C1982">
        <v>-7</v>
      </c>
      <c r="D1982" t="s">
        <v>60</v>
      </c>
      <c r="E1982">
        <v>8016500000</v>
      </c>
    </row>
    <row r="1983" spans="1:5">
      <c r="A1983" t="s">
        <v>6</v>
      </c>
      <c r="B1983" t="s">
        <v>82</v>
      </c>
      <c r="C1983">
        <v>-8</v>
      </c>
      <c r="D1983" t="s">
        <v>60</v>
      </c>
      <c r="E1983">
        <v>12616750000</v>
      </c>
    </row>
    <row r="1984" spans="1:5">
      <c r="A1984" t="s">
        <v>6</v>
      </c>
      <c r="B1984" t="s">
        <v>82</v>
      </c>
      <c r="C1984">
        <v>-9</v>
      </c>
      <c r="D1984" t="s">
        <v>60</v>
      </c>
      <c r="E1984">
        <v>7073850000</v>
      </c>
    </row>
    <row r="1985" spans="1:5">
      <c r="A1985" t="s">
        <v>6</v>
      </c>
      <c r="B1985" t="s">
        <v>82</v>
      </c>
      <c r="C1985">
        <v>-10</v>
      </c>
      <c r="D1985" t="s">
        <v>60</v>
      </c>
      <c r="E1985">
        <v>9687300000</v>
      </c>
    </row>
    <row r="1986" spans="1:5">
      <c r="A1986" t="s">
        <v>6</v>
      </c>
      <c r="B1986" t="s">
        <v>82</v>
      </c>
      <c r="C1986">
        <v>-11</v>
      </c>
      <c r="D1986" t="s">
        <v>60</v>
      </c>
      <c r="E1986">
        <v>6122350000</v>
      </c>
    </row>
    <row r="1987" spans="1:5">
      <c r="A1987" t="s">
        <v>6</v>
      </c>
      <c r="B1987" t="s">
        <v>82</v>
      </c>
      <c r="C1987">
        <v>-12</v>
      </c>
      <c r="D1987" t="s">
        <v>60</v>
      </c>
      <c r="E1987">
        <v>3483450000</v>
      </c>
    </row>
    <row r="1988" spans="1:5">
      <c r="A1988" t="s">
        <v>6</v>
      </c>
      <c r="B1988" t="s">
        <v>82</v>
      </c>
      <c r="C1988">
        <v>-13</v>
      </c>
      <c r="D1988" t="s">
        <v>60</v>
      </c>
      <c r="E1988">
        <v>2356700000</v>
      </c>
    </row>
    <row r="1989" spans="1:5">
      <c r="A1989" t="s">
        <v>6</v>
      </c>
      <c r="B1989" t="s">
        <v>82</v>
      </c>
      <c r="C1989">
        <v>-14</v>
      </c>
      <c r="D1989" t="s">
        <v>60</v>
      </c>
      <c r="E1989">
        <v>2797700000</v>
      </c>
    </row>
    <row r="1990" spans="1:5">
      <c r="A1990" t="s">
        <v>6</v>
      </c>
      <c r="B1990" t="s">
        <v>82</v>
      </c>
      <c r="C1990">
        <v>-15</v>
      </c>
      <c r="D1990" t="s">
        <v>60</v>
      </c>
      <c r="E1990">
        <v>382200000</v>
      </c>
    </row>
    <row r="1991" spans="1:5">
      <c r="A1991" t="s">
        <v>6</v>
      </c>
      <c r="B1991" t="s">
        <v>82</v>
      </c>
      <c r="C1991">
        <v>-16</v>
      </c>
      <c r="D1991" t="s">
        <v>60</v>
      </c>
      <c r="E1991">
        <v>3005600000</v>
      </c>
    </row>
    <row r="1992" spans="1:5">
      <c r="A1992" t="s">
        <v>6</v>
      </c>
      <c r="B1992" t="s">
        <v>82</v>
      </c>
      <c r="C1992">
        <v>-17</v>
      </c>
      <c r="D1992" t="s">
        <v>60</v>
      </c>
      <c r="E1992">
        <v>2103650000</v>
      </c>
    </row>
    <row r="1993" spans="1:5">
      <c r="A1993" t="s">
        <v>6</v>
      </c>
      <c r="B1993" t="s">
        <v>82</v>
      </c>
      <c r="C1993">
        <v>0</v>
      </c>
      <c r="D1993" t="s">
        <v>67</v>
      </c>
      <c r="E1993">
        <v>157000000</v>
      </c>
    </row>
    <row r="1994" spans="1:5">
      <c r="A1994" t="s">
        <v>6</v>
      </c>
      <c r="B1994" t="s">
        <v>82</v>
      </c>
      <c r="C1994">
        <v>-1</v>
      </c>
      <c r="D1994" t="s">
        <v>67</v>
      </c>
      <c r="E1994">
        <v>146000000</v>
      </c>
    </row>
    <row r="1995" spans="1:5">
      <c r="A1995" t="s">
        <v>6</v>
      </c>
      <c r="B1995" t="s">
        <v>82</v>
      </c>
      <c r="C1995">
        <v>-2</v>
      </c>
      <c r="D1995" t="s">
        <v>67</v>
      </c>
      <c r="E1995">
        <v>137000000</v>
      </c>
    </row>
    <row r="1996" spans="1:5">
      <c r="A1996" t="s">
        <v>6</v>
      </c>
      <c r="B1996" t="s">
        <v>82</v>
      </c>
      <c r="C1996">
        <v>-3</v>
      </c>
      <c r="D1996" t="s">
        <v>67</v>
      </c>
      <c r="E1996">
        <v>124000000</v>
      </c>
    </row>
    <row r="1997" spans="1:5">
      <c r="A1997" t="s">
        <v>6</v>
      </c>
      <c r="B1997" t="s">
        <v>82</v>
      </c>
      <c r="C1997">
        <v>-4</v>
      </c>
      <c r="D1997" t="s">
        <v>67</v>
      </c>
      <c r="E1997">
        <v>97000000</v>
      </c>
    </row>
    <row r="1998" spans="1:5">
      <c r="A1998" t="s">
        <v>6</v>
      </c>
      <c r="B1998" t="s">
        <v>82</v>
      </c>
      <c r="C1998">
        <v>-5</v>
      </c>
      <c r="D1998" t="s">
        <v>67</v>
      </c>
      <c r="E1998">
        <v>126000000</v>
      </c>
    </row>
    <row r="1999" spans="1:5">
      <c r="A1999" t="s">
        <v>6</v>
      </c>
      <c r="B1999" t="s">
        <v>82</v>
      </c>
      <c r="C1999">
        <v>-6</v>
      </c>
      <c r="D1999" t="s">
        <v>67</v>
      </c>
      <c r="E1999">
        <v>118000000</v>
      </c>
    </row>
    <row r="2000" spans="1:5">
      <c r="A2000" t="s">
        <v>6</v>
      </c>
      <c r="B2000" t="s">
        <v>82</v>
      </c>
      <c r="C2000">
        <v>-7</v>
      </c>
      <c r="D2000" t="s">
        <v>67</v>
      </c>
      <c r="E2000">
        <v>0</v>
      </c>
    </row>
    <row r="2001" spans="1:5">
      <c r="A2001" t="s">
        <v>6</v>
      </c>
      <c r="B2001" t="s">
        <v>82</v>
      </c>
      <c r="C2001">
        <v>-8</v>
      </c>
      <c r="D2001" t="s">
        <v>67</v>
      </c>
      <c r="E2001">
        <v>0</v>
      </c>
    </row>
    <row r="2002" spans="1:5">
      <c r="A2002" t="s">
        <v>6</v>
      </c>
      <c r="B2002" t="s">
        <v>82</v>
      </c>
      <c r="C2002">
        <v>-9</v>
      </c>
      <c r="D2002" t="s">
        <v>67</v>
      </c>
      <c r="E2002">
        <v>0</v>
      </c>
    </row>
    <row r="2003" spans="1:5">
      <c r="A2003" t="s">
        <v>6</v>
      </c>
      <c r="B2003" t="s">
        <v>82</v>
      </c>
      <c r="C2003">
        <v>-10</v>
      </c>
      <c r="D2003" t="s">
        <v>67</v>
      </c>
      <c r="E2003">
        <v>0</v>
      </c>
    </row>
    <row r="2004" spans="1:5">
      <c r="A2004" t="s">
        <v>6</v>
      </c>
      <c r="B2004" t="s">
        <v>82</v>
      </c>
      <c r="C2004">
        <v>-11</v>
      </c>
      <c r="D2004" t="s">
        <v>67</v>
      </c>
      <c r="E2004">
        <v>0</v>
      </c>
    </row>
    <row r="2005" spans="1:5">
      <c r="A2005" t="s">
        <v>6</v>
      </c>
      <c r="B2005" t="s">
        <v>82</v>
      </c>
      <c r="C2005">
        <v>-12</v>
      </c>
      <c r="D2005" t="s">
        <v>67</v>
      </c>
      <c r="E2005">
        <v>0</v>
      </c>
    </row>
    <row r="2006" spans="1:5">
      <c r="A2006" t="s">
        <v>6</v>
      </c>
      <c r="B2006" t="s">
        <v>82</v>
      </c>
      <c r="C2006">
        <v>-13</v>
      </c>
      <c r="D2006" t="s">
        <v>67</v>
      </c>
      <c r="E2006">
        <v>0</v>
      </c>
    </row>
    <row r="2007" spans="1:5">
      <c r="A2007" t="s">
        <v>6</v>
      </c>
      <c r="B2007" t="s">
        <v>82</v>
      </c>
      <c r="C2007">
        <v>-14</v>
      </c>
      <c r="D2007" t="s">
        <v>67</v>
      </c>
      <c r="E2007">
        <v>0</v>
      </c>
    </row>
    <row r="2008" spans="1:5">
      <c r="A2008" t="s">
        <v>6</v>
      </c>
      <c r="B2008" t="s">
        <v>82</v>
      </c>
      <c r="C2008">
        <v>-15</v>
      </c>
      <c r="D2008" t="s">
        <v>67</v>
      </c>
      <c r="E2008">
        <v>0</v>
      </c>
    </row>
    <row r="2009" spans="1:5">
      <c r="A2009" t="s">
        <v>6</v>
      </c>
      <c r="B2009" t="s">
        <v>82</v>
      </c>
      <c r="C2009">
        <v>-16</v>
      </c>
      <c r="D2009" t="s">
        <v>67</v>
      </c>
      <c r="E2009">
        <v>0</v>
      </c>
    </row>
    <row r="2010" spans="1:5">
      <c r="A2010" t="s">
        <v>6</v>
      </c>
      <c r="B2010" t="s">
        <v>82</v>
      </c>
      <c r="C2010">
        <v>-17</v>
      </c>
      <c r="D2010" t="s">
        <v>67</v>
      </c>
      <c r="E2010">
        <v>0</v>
      </c>
    </row>
    <row r="2011" spans="1:5">
      <c r="A2011" t="s">
        <v>6</v>
      </c>
      <c r="B2011" t="s">
        <v>82</v>
      </c>
      <c r="C2011">
        <v>0</v>
      </c>
      <c r="D2011" t="s">
        <v>75</v>
      </c>
      <c r="E2011">
        <v>0.15090000000000001</v>
      </c>
    </row>
    <row r="2012" spans="1:5">
      <c r="A2012" t="s">
        <v>6</v>
      </c>
      <c r="B2012" t="s">
        <v>82</v>
      </c>
      <c r="C2012">
        <v>-1</v>
      </c>
      <c r="D2012" t="s">
        <v>75</v>
      </c>
      <c r="E2012">
        <v>0.15720000000000001</v>
      </c>
    </row>
    <row r="2013" spans="1:5">
      <c r="A2013" t="s">
        <v>6</v>
      </c>
      <c r="B2013" t="s">
        <v>82</v>
      </c>
      <c r="C2013">
        <v>-2</v>
      </c>
      <c r="D2013" t="s">
        <v>75</v>
      </c>
      <c r="E2013">
        <v>0.16669999999999999</v>
      </c>
    </row>
    <row r="2014" spans="1:5">
      <c r="A2014" t="s">
        <v>6</v>
      </c>
      <c r="B2014" t="s">
        <v>82</v>
      </c>
      <c r="C2014">
        <v>-3</v>
      </c>
      <c r="D2014" t="s">
        <v>75</v>
      </c>
      <c r="E2014">
        <v>0.16370000000000001</v>
      </c>
    </row>
    <row r="2015" spans="1:5">
      <c r="A2015" t="s">
        <v>6</v>
      </c>
      <c r="B2015" t="s">
        <v>82</v>
      </c>
      <c r="C2015">
        <v>-4</v>
      </c>
      <c r="D2015" t="s">
        <v>75</v>
      </c>
      <c r="E2015">
        <v>0.152</v>
      </c>
    </row>
    <row r="2016" spans="1:5">
      <c r="A2016" t="s">
        <v>6</v>
      </c>
      <c r="B2016" t="s">
        <v>82</v>
      </c>
      <c r="C2016">
        <v>-5</v>
      </c>
      <c r="D2016" t="s">
        <v>75</v>
      </c>
      <c r="E2016">
        <v>0.1447</v>
      </c>
    </row>
    <row r="2017" spans="1:5">
      <c r="A2017" t="s">
        <v>6</v>
      </c>
      <c r="B2017" t="s">
        <v>82</v>
      </c>
      <c r="C2017">
        <v>-6</v>
      </c>
      <c r="D2017" t="s">
        <v>75</v>
      </c>
      <c r="E2017">
        <v>0.14269999999999999</v>
      </c>
    </row>
    <row r="2018" spans="1:5">
      <c r="A2018" t="s">
        <v>6</v>
      </c>
      <c r="B2018" t="s">
        <v>82</v>
      </c>
      <c r="C2018">
        <v>-7</v>
      </c>
      <c r="D2018" t="s">
        <v>75</v>
      </c>
      <c r="E2018">
        <v>0.1181</v>
      </c>
    </row>
    <row r="2019" spans="1:5">
      <c r="A2019" t="s">
        <v>6</v>
      </c>
      <c r="B2019" t="s">
        <v>82</v>
      </c>
      <c r="C2019">
        <v>-8</v>
      </c>
      <c r="D2019" t="s">
        <v>75</v>
      </c>
      <c r="E2019">
        <v>0.1053</v>
      </c>
    </row>
    <row r="2020" spans="1:5">
      <c r="A2020" t="s">
        <v>6</v>
      </c>
      <c r="B2020" t="s">
        <v>82</v>
      </c>
      <c r="C2020">
        <v>-9</v>
      </c>
      <c r="D2020" t="s">
        <v>75</v>
      </c>
      <c r="E2020">
        <v>0.1051</v>
      </c>
    </row>
    <row r="2021" spans="1:5">
      <c r="A2021" t="s">
        <v>6</v>
      </c>
      <c r="B2021" t="s">
        <v>82</v>
      </c>
      <c r="C2021">
        <v>-10</v>
      </c>
      <c r="D2021" t="s">
        <v>75</v>
      </c>
      <c r="E2021">
        <v>7.9299999999999995E-2</v>
      </c>
    </row>
    <row r="2022" spans="1:5">
      <c r="A2022" t="s">
        <v>6</v>
      </c>
      <c r="B2022" t="s">
        <v>82</v>
      </c>
      <c r="C2022">
        <v>-11</v>
      </c>
      <c r="D2022" t="s">
        <v>75</v>
      </c>
      <c r="E2022">
        <v>8.48E-2</v>
      </c>
    </row>
    <row r="2023" spans="1:5">
      <c r="A2023" t="s">
        <v>6</v>
      </c>
      <c r="B2023" t="s">
        <v>82</v>
      </c>
      <c r="C2023">
        <v>-12</v>
      </c>
      <c r="D2023" t="s">
        <v>75</v>
      </c>
      <c r="E2023">
        <v>8.2500000000000004E-2</v>
      </c>
    </row>
    <row r="2024" spans="1:5">
      <c r="A2024" t="s">
        <v>6</v>
      </c>
      <c r="B2024" t="s">
        <v>82</v>
      </c>
      <c r="C2024">
        <v>-13</v>
      </c>
      <c r="D2024" t="s">
        <v>75</v>
      </c>
      <c r="E2024">
        <v>6.6100000000000006E-2</v>
      </c>
    </row>
    <row r="2025" spans="1:5">
      <c r="A2025" t="s">
        <v>6</v>
      </c>
      <c r="B2025" t="s">
        <v>82</v>
      </c>
      <c r="C2025">
        <v>-14</v>
      </c>
      <c r="D2025" t="s">
        <v>75</v>
      </c>
      <c r="E2025">
        <v>7.6600000000000001E-2</v>
      </c>
    </row>
    <row r="2026" spans="1:5">
      <c r="A2026" t="s">
        <v>6</v>
      </c>
      <c r="B2026" t="s">
        <v>82</v>
      </c>
      <c r="C2026">
        <v>-15</v>
      </c>
      <c r="D2026" t="s">
        <v>75</v>
      </c>
      <c r="E2026">
        <v>8.2699999999999996E-2</v>
      </c>
    </row>
    <row r="2027" spans="1:5">
      <c r="A2027" t="s">
        <v>6</v>
      </c>
      <c r="B2027" t="s">
        <v>82</v>
      </c>
      <c r="C2027">
        <v>-16</v>
      </c>
      <c r="D2027" t="s">
        <v>75</v>
      </c>
      <c r="E2027">
        <v>0.1013</v>
      </c>
    </row>
    <row r="2028" spans="1:5">
      <c r="A2028" t="s">
        <v>6</v>
      </c>
      <c r="B2028" t="s">
        <v>82</v>
      </c>
      <c r="C2028">
        <v>-17</v>
      </c>
      <c r="D2028" t="s">
        <v>75</v>
      </c>
      <c r="E2028">
        <v>7.5200000000000003E-2</v>
      </c>
    </row>
    <row r="2029" spans="1:5">
      <c r="A2029" t="s">
        <v>6</v>
      </c>
      <c r="B2029" t="s">
        <v>82</v>
      </c>
      <c r="C2029">
        <v>0</v>
      </c>
      <c r="D2029" t="s">
        <v>69</v>
      </c>
      <c r="E2029">
        <v>-16932000000</v>
      </c>
    </row>
    <row r="2030" spans="1:5">
      <c r="A2030" t="s">
        <v>6</v>
      </c>
      <c r="B2030" t="s">
        <v>82</v>
      </c>
      <c r="C2030">
        <v>-1</v>
      </c>
      <c r="D2030" t="s">
        <v>69</v>
      </c>
      <c r="E2030">
        <v>-16932000000</v>
      </c>
    </row>
    <row r="2031" spans="1:5">
      <c r="A2031" t="s">
        <v>6</v>
      </c>
      <c r="B2031" t="s">
        <v>82</v>
      </c>
      <c r="C2031">
        <v>-2</v>
      </c>
      <c r="D2031" t="s">
        <v>69</v>
      </c>
      <c r="E2031">
        <v>-11433000000</v>
      </c>
    </row>
    <row r="2032" spans="1:5">
      <c r="A2032" t="s">
        <v>6</v>
      </c>
      <c r="B2032" t="s">
        <v>82</v>
      </c>
      <c r="C2032">
        <v>-3</v>
      </c>
      <c r="D2032" t="s">
        <v>69</v>
      </c>
      <c r="E2032">
        <v>-20190000000</v>
      </c>
    </row>
    <row r="2033" spans="1:5">
      <c r="A2033" t="s">
        <v>6</v>
      </c>
      <c r="B2033" t="s">
        <v>82</v>
      </c>
      <c r="C2033">
        <v>-4</v>
      </c>
      <c r="D2033" t="s">
        <v>69</v>
      </c>
      <c r="E2033">
        <v>-16389000000</v>
      </c>
    </row>
    <row r="2034" spans="1:5">
      <c r="A2034" t="s">
        <v>6</v>
      </c>
      <c r="B2034" t="s">
        <v>82</v>
      </c>
      <c r="C2034">
        <v>-5</v>
      </c>
      <c r="D2034" t="s">
        <v>69</v>
      </c>
      <c r="E2034">
        <v>-13735000000</v>
      </c>
    </row>
    <row r="2035" spans="1:5">
      <c r="A2035" t="s">
        <v>6</v>
      </c>
      <c r="B2035" t="s">
        <v>82</v>
      </c>
      <c r="C2035">
        <v>-6</v>
      </c>
      <c r="D2035" t="s">
        <v>69</v>
      </c>
      <c r="E2035">
        <v>-13818000000</v>
      </c>
    </row>
    <row r="2036" spans="1:5">
      <c r="A2036" t="s">
        <v>6</v>
      </c>
      <c r="B2036" t="s">
        <v>82</v>
      </c>
      <c r="C2036">
        <v>-7</v>
      </c>
      <c r="D2036" t="s">
        <v>69</v>
      </c>
      <c r="E2036">
        <v>-18485000000</v>
      </c>
    </row>
    <row r="2037" spans="1:5">
      <c r="A2037" t="s">
        <v>6</v>
      </c>
      <c r="B2037" t="s">
        <v>82</v>
      </c>
      <c r="C2037">
        <v>-8</v>
      </c>
      <c r="D2037" t="s">
        <v>69</v>
      </c>
      <c r="E2037">
        <v>6155000000</v>
      </c>
    </row>
    <row r="2038" spans="1:5">
      <c r="A2038" t="s">
        <v>6</v>
      </c>
      <c r="B2038" t="s">
        <v>82</v>
      </c>
      <c r="C2038">
        <v>-9</v>
      </c>
      <c r="D2038" t="s">
        <v>69</v>
      </c>
      <c r="E2038">
        <v>-1133000000</v>
      </c>
    </row>
    <row r="2039" spans="1:5">
      <c r="A2039" t="s">
        <v>6</v>
      </c>
      <c r="B2039" t="s">
        <v>82</v>
      </c>
      <c r="C2039">
        <v>-10</v>
      </c>
      <c r="D2039" t="s">
        <v>69</v>
      </c>
      <c r="E2039">
        <v>-8863000000</v>
      </c>
    </row>
    <row r="2040" spans="1:5">
      <c r="A2040" t="s">
        <v>6</v>
      </c>
      <c r="B2040" t="s">
        <v>82</v>
      </c>
      <c r="C2040">
        <v>-11</v>
      </c>
      <c r="D2040" t="s">
        <v>69</v>
      </c>
      <c r="E2040">
        <v>-13226000000</v>
      </c>
    </row>
    <row r="2041" spans="1:5">
      <c r="A2041" t="s">
        <v>6</v>
      </c>
      <c r="B2041" t="s">
        <v>82</v>
      </c>
      <c r="C2041">
        <v>-12</v>
      </c>
      <c r="D2041" t="s">
        <v>69</v>
      </c>
      <c r="E2041">
        <v>-11921000000</v>
      </c>
    </row>
    <row r="2042" spans="1:5">
      <c r="A2042" t="s">
        <v>6</v>
      </c>
      <c r="B2042" t="s">
        <v>82</v>
      </c>
      <c r="C2042">
        <v>-13</v>
      </c>
      <c r="D2042" t="s">
        <v>69</v>
      </c>
      <c r="E2042">
        <v>-12307000000</v>
      </c>
    </row>
    <row r="2043" spans="1:5">
      <c r="A2043" t="s">
        <v>6</v>
      </c>
      <c r="B2043" t="s">
        <v>82</v>
      </c>
      <c r="C2043">
        <v>-14</v>
      </c>
      <c r="D2043" t="s">
        <v>69</v>
      </c>
      <c r="E2043">
        <v>-5454000000</v>
      </c>
    </row>
    <row r="2044" spans="1:5">
      <c r="A2044" t="s">
        <v>6</v>
      </c>
      <c r="B2044" t="s">
        <v>82</v>
      </c>
      <c r="C2044">
        <v>-15</v>
      </c>
      <c r="D2044" t="s">
        <v>69</v>
      </c>
      <c r="E2044">
        <v>4299000000</v>
      </c>
    </row>
    <row r="2045" spans="1:5">
      <c r="A2045" t="s">
        <v>6</v>
      </c>
      <c r="B2045" t="s">
        <v>82</v>
      </c>
      <c r="C2045">
        <v>-16</v>
      </c>
      <c r="D2045" t="s">
        <v>69</v>
      </c>
      <c r="E2045">
        <v>11150000000</v>
      </c>
    </row>
    <row r="2046" spans="1:5">
      <c r="A2046" t="s">
        <v>6</v>
      </c>
      <c r="B2046" t="s">
        <v>82</v>
      </c>
      <c r="C2046">
        <v>-17</v>
      </c>
      <c r="D2046" t="s">
        <v>69</v>
      </c>
      <c r="E2046">
        <v>8401000000</v>
      </c>
    </row>
    <row r="2047" spans="1:5">
      <c r="A2047" t="s">
        <v>6</v>
      </c>
      <c r="B2047" t="s">
        <v>82</v>
      </c>
      <c r="C2047">
        <v>0</v>
      </c>
      <c r="D2047" t="s">
        <v>76</v>
      </c>
      <c r="E2047">
        <v>-0.1414</v>
      </c>
    </row>
    <row r="2048" spans="1:5">
      <c r="A2048" t="s">
        <v>6</v>
      </c>
      <c r="B2048" t="s">
        <v>82</v>
      </c>
      <c r="C2048">
        <v>-1</v>
      </c>
      <c r="D2048" t="s">
        <v>76</v>
      </c>
      <c r="E2048">
        <v>-6.9800000000000001E-2</v>
      </c>
    </row>
    <row r="2049" spans="1:5">
      <c r="A2049" t="s">
        <v>6</v>
      </c>
      <c r="B2049" t="s">
        <v>82</v>
      </c>
      <c r="C2049">
        <v>-2</v>
      </c>
      <c r="D2049" t="s">
        <v>76</v>
      </c>
      <c r="E2049">
        <v>-4.5499999999999999E-2</v>
      </c>
    </row>
    <row r="2050" spans="1:5">
      <c r="A2050" t="s">
        <v>6</v>
      </c>
      <c r="B2050" t="s">
        <v>82</v>
      </c>
      <c r="C2050">
        <v>-3</v>
      </c>
      <c r="D2050" t="s">
        <v>76</v>
      </c>
      <c r="E2050">
        <v>-2.2499999999999999E-2</v>
      </c>
    </row>
    <row r="2051" spans="1:5">
      <c r="A2051" t="s">
        <v>6</v>
      </c>
      <c r="B2051" t="s">
        <v>82</v>
      </c>
      <c r="C2051">
        <v>-4</v>
      </c>
      <c r="D2051" t="s">
        <v>76</v>
      </c>
      <c r="E2051">
        <v>7.0499999999999993E-2</v>
      </c>
    </row>
    <row r="2052" spans="1:5">
      <c r="A2052" t="s">
        <v>6</v>
      </c>
      <c r="B2052" t="s">
        <v>82</v>
      </c>
      <c r="C2052">
        <v>-5</v>
      </c>
      <c r="D2052" t="s">
        <v>76</v>
      </c>
      <c r="E2052">
        <v>4.2900000000000001E-2</v>
      </c>
    </row>
    <row r="2053" spans="1:5">
      <c r="A2053" t="s">
        <v>6</v>
      </c>
      <c r="B2053" t="s">
        <v>82</v>
      </c>
      <c r="C2053">
        <v>-6</v>
      </c>
      <c r="D2053" t="s">
        <v>76</v>
      </c>
      <c r="E2053">
        <v>-7.5999999999999998E-2</v>
      </c>
    </row>
    <row r="2054" spans="1:5">
      <c r="A2054" t="s">
        <v>6</v>
      </c>
      <c r="B2054" t="s">
        <v>82</v>
      </c>
      <c r="C2054">
        <v>-7</v>
      </c>
      <c r="D2054" t="s">
        <v>76</v>
      </c>
      <c r="E2054">
        <v>4.9000000000000002E-2</v>
      </c>
    </row>
    <row r="2055" spans="1:5">
      <c r="A2055" t="s">
        <v>6</v>
      </c>
      <c r="B2055" t="s">
        <v>82</v>
      </c>
      <c r="C2055">
        <v>-8</v>
      </c>
      <c r="D2055" t="s">
        <v>76</v>
      </c>
      <c r="E2055">
        <v>8.0500000000000002E-2</v>
      </c>
    </row>
    <row r="2056" spans="1:5">
      <c r="A2056" t="s">
        <v>6</v>
      </c>
      <c r="B2056" t="s">
        <v>82</v>
      </c>
      <c r="C2056">
        <v>-9</v>
      </c>
      <c r="D2056" t="s">
        <v>76</v>
      </c>
      <c r="E2056">
        <v>3.2000000000000002E-3</v>
      </c>
    </row>
    <row r="2057" spans="1:5">
      <c r="A2057" t="s">
        <v>6</v>
      </c>
      <c r="B2057" t="s">
        <v>82</v>
      </c>
      <c r="C2057">
        <v>-10</v>
      </c>
      <c r="D2057" t="s">
        <v>76</v>
      </c>
      <c r="E2057">
        <v>-5.3600000000000002E-2</v>
      </c>
    </row>
    <row r="2058" spans="1:5">
      <c r="A2058" t="s">
        <v>6</v>
      </c>
      <c r="B2058" t="s">
        <v>82</v>
      </c>
      <c r="C2058">
        <v>-11</v>
      </c>
      <c r="D2058" t="s">
        <v>76</v>
      </c>
      <c r="E2058">
        <v>8.0399999999999999E-2</v>
      </c>
    </row>
    <row r="2059" spans="1:5">
      <c r="A2059" t="s">
        <v>6</v>
      </c>
      <c r="B2059" t="s">
        <v>82</v>
      </c>
      <c r="C2059">
        <v>-12</v>
      </c>
      <c r="D2059" t="s">
        <v>76</v>
      </c>
      <c r="E2059">
        <v>9.7900000000000001E-2</v>
      </c>
    </row>
    <row r="2060" spans="1:5">
      <c r="A2060" t="s">
        <v>6</v>
      </c>
      <c r="B2060" t="s">
        <v>82</v>
      </c>
      <c r="C2060">
        <v>-13</v>
      </c>
      <c r="D2060" t="s">
        <v>76</v>
      </c>
      <c r="E2060">
        <v>-5.45E-2</v>
      </c>
    </row>
    <row r="2061" spans="1:5">
      <c r="A2061" t="s">
        <v>6</v>
      </c>
      <c r="B2061" t="s">
        <v>82</v>
      </c>
      <c r="C2061">
        <v>-14</v>
      </c>
      <c r="D2061" t="s">
        <v>76</v>
      </c>
      <c r="E2061">
        <v>-2.86E-2</v>
      </c>
    </row>
    <row r="2062" spans="1:5">
      <c r="A2062" t="s">
        <v>6</v>
      </c>
      <c r="B2062" t="s">
        <v>82</v>
      </c>
      <c r="C2062">
        <v>-15</v>
      </c>
      <c r="D2062" t="s">
        <v>76</v>
      </c>
      <c r="E2062">
        <v>9.7000000000000003E-3</v>
      </c>
    </row>
    <row r="2063" spans="1:5">
      <c r="A2063" t="s">
        <v>6</v>
      </c>
      <c r="B2063" t="s">
        <v>82</v>
      </c>
      <c r="C2063">
        <v>-16</v>
      </c>
      <c r="D2063" t="s">
        <v>76</v>
      </c>
      <c r="E2063">
        <v>7.1999999999999995E-2</v>
      </c>
    </row>
    <row r="2064" spans="1:5">
      <c r="A2064" t="s">
        <v>6</v>
      </c>
      <c r="B2064" t="s">
        <v>82</v>
      </c>
      <c r="C2064">
        <v>0</v>
      </c>
      <c r="D2064" t="s">
        <v>58</v>
      </c>
      <c r="E2064">
        <v>0.1065</v>
      </c>
    </row>
    <row r="2065" spans="1:5">
      <c r="A2065" t="s">
        <v>6</v>
      </c>
      <c r="B2065" t="s">
        <v>82</v>
      </c>
      <c r="C2065">
        <v>-1</v>
      </c>
      <c r="D2065" t="s">
        <v>58</v>
      </c>
      <c r="E2065">
        <v>0.1293</v>
      </c>
    </row>
    <row r="2066" spans="1:5">
      <c r="A2066" t="s">
        <v>6</v>
      </c>
      <c r="B2066" t="s">
        <v>82</v>
      </c>
      <c r="C2066">
        <v>-2</v>
      </c>
      <c r="D2066" t="s">
        <v>58</v>
      </c>
      <c r="E2066">
        <v>0.14899999999999999</v>
      </c>
    </row>
    <row r="2067" spans="1:5">
      <c r="A2067" t="s">
        <v>6</v>
      </c>
      <c r="B2067" t="s">
        <v>82</v>
      </c>
      <c r="C2067">
        <v>-3</v>
      </c>
      <c r="D2067" t="s">
        <v>58</v>
      </c>
      <c r="E2067">
        <v>0.15989999999999999</v>
      </c>
    </row>
    <row r="2068" spans="1:5">
      <c r="A2068" t="s">
        <v>6</v>
      </c>
      <c r="B2068" t="s">
        <v>82</v>
      </c>
      <c r="C2068">
        <v>-4</v>
      </c>
      <c r="D2068" t="s">
        <v>58</v>
      </c>
      <c r="E2068">
        <v>0.1608</v>
      </c>
    </row>
    <row r="2069" spans="1:5">
      <c r="A2069" t="s">
        <v>6</v>
      </c>
      <c r="B2069" t="s">
        <v>82</v>
      </c>
      <c r="C2069">
        <v>-5</v>
      </c>
      <c r="D2069" t="s">
        <v>58</v>
      </c>
      <c r="E2069">
        <v>0.1542</v>
      </c>
    </row>
    <row r="2070" spans="1:5">
      <c r="A2070" t="s">
        <v>6</v>
      </c>
      <c r="B2070" t="s">
        <v>82</v>
      </c>
      <c r="C2070">
        <v>-6</v>
      </c>
      <c r="D2070" t="s">
        <v>58</v>
      </c>
      <c r="E2070">
        <v>0.14710000000000001</v>
      </c>
    </row>
    <row r="2071" spans="1:5">
      <c r="A2071" t="s">
        <v>6</v>
      </c>
      <c r="B2071" t="s">
        <v>82</v>
      </c>
      <c r="C2071">
        <v>-7</v>
      </c>
      <c r="D2071" t="s">
        <v>58</v>
      </c>
      <c r="E2071">
        <v>0.13639999999999999</v>
      </c>
    </row>
    <row r="2072" spans="1:5">
      <c r="A2072" t="s">
        <v>6</v>
      </c>
      <c r="B2072" t="s">
        <v>82</v>
      </c>
      <c r="C2072">
        <v>-8</v>
      </c>
      <c r="D2072" t="s">
        <v>58</v>
      </c>
      <c r="E2072">
        <v>0.13120000000000001</v>
      </c>
    </row>
    <row r="2073" spans="1:5">
      <c r="A2073" t="s">
        <v>6</v>
      </c>
      <c r="B2073" t="s">
        <v>82</v>
      </c>
      <c r="C2073">
        <v>-9</v>
      </c>
      <c r="D2073" t="s">
        <v>58</v>
      </c>
      <c r="E2073">
        <v>0.1239</v>
      </c>
    </row>
    <row r="2074" spans="1:5">
      <c r="A2074" t="s">
        <v>6</v>
      </c>
      <c r="B2074" t="s">
        <v>82</v>
      </c>
      <c r="C2074">
        <v>-10</v>
      </c>
      <c r="D2074" t="s">
        <v>58</v>
      </c>
      <c r="E2074">
        <v>9.3200000000000005E-2</v>
      </c>
    </row>
    <row r="2075" spans="1:5">
      <c r="A2075" t="s">
        <v>6</v>
      </c>
      <c r="B2075" t="s">
        <v>82</v>
      </c>
      <c r="C2075">
        <v>-11</v>
      </c>
      <c r="D2075" t="s">
        <v>58</v>
      </c>
      <c r="E2075">
        <v>0.1062</v>
      </c>
    </row>
    <row r="2076" spans="1:5">
      <c r="A2076" t="s">
        <v>6</v>
      </c>
      <c r="B2076" t="s">
        <v>82</v>
      </c>
      <c r="C2076">
        <v>-12</v>
      </c>
      <c r="D2076" t="s">
        <v>58</v>
      </c>
      <c r="E2076">
        <v>9.9900000000000003E-2</v>
      </c>
    </row>
    <row r="2077" spans="1:5">
      <c r="A2077" t="s">
        <v>6</v>
      </c>
      <c r="B2077" t="s">
        <v>82</v>
      </c>
      <c r="C2077">
        <v>-13</v>
      </c>
      <c r="D2077" t="s">
        <v>58</v>
      </c>
      <c r="E2077">
        <v>7.7700000000000005E-2</v>
      </c>
    </row>
    <row r="2078" spans="1:5">
      <c r="A2078" t="s">
        <v>6</v>
      </c>
      <c r="B2078" t="s">
        <v>82</v>
      </c>
      <c r="C2078">
        <v>-14</v>
      </c>
      <c r="D2078" t="s">
        <v>58</v>
      </c>
      <c r="E2078">
        <v>0.1036</v>
      </c>
    </row>
    <row r="2079" spans="1:5">
      <c r="A2079" t="s">
        <v>6</v>
      </c>
      <c r="B2079" t="s">
        <v>82</v>
      </c>
      <c r="C2079">
        <v>-15</v>
      </c>
      <c r="D2079" t="s">
        <v>58</v>
      </c>
      <c r="E2079">
        <v>0.12959999999999999</v>
      </c>
    </row>
    <row r="2080" spans="1:5">
      <c r="A2080" t="s">
        <v>6</v>
      </c>
      <c r="B2080" t="s">
        <v>82</v>
      </c>
      <c r="C2080">
        <v>-16</v>
      </c>
      <c r="D2080" t="s">
        <v>58</v>
      </c>
      <c r="E2080">
        <v>0.1638</v>
      </c>
    </row>
    <row r="2081" spans="1:5">
      <c r="A2081" t="s">
        <v>6</v>
      </c>
      <c r="B2081" t="s">
        <v>82</v>
      </c>
      <c r="C2081">
        <v>-17</v>
      </c>
      <c r="D2081" t="s">
        <v>58</v>
      </c>
      <c r="E2081">
        <v>0.1095</v>
      </c>
    </row>
    <row r="2082" spans="1:5">
      <c r="A2082" t="s">
        <v>6</v>
      </c>
      <c r="B2082" t="s">
        <v>82</v>
      </c>
      <c r="C2082">
        <v>0</v>
      </c>
      <c r="D2082" t="s">
        <v>70</v>
      </c>
      <c r="E2082">
        <v>970110126</v>
      </c>
    </row>
    <row r="2083" spans="1:5">
      <c r="A2083" t="s">
        <v>6</v>
      </c>
      <c r="B2083" t="s">
        <v>82</v>
      </c>
      <c r="C2083">
        <v>-1</v>
      </c>
      <c r="D2083" t="s">
        <v>70</v>
      </c>
      <c r="E2083">
        <v>990523759</v>
      </c>
    </row>
    <row r="2084" spans="1:5">
      <c r="A2084" t="s">
        <v>6</v>
      </c>
      <c r="B2084" t="s">
        <v>82</v>
      </c>
      <c r="C2084">
        <v>-2</v>
      </c>
      <c r="D2084" t="s">
        <v>70</v>
      </c>
      <c r="E2084">
        <v>1054390937</v>
      </c>
    </row>
    <row r="2085" spans="1:5">
      <c r="A2085" t="s">
        <v>6</v>
      </c>
      <c r="B2085" t="s">
        <v>82</v>
      </c>
      <c r="C2085">
        <v>-3</v>
      </c>
      <c r="D2085" t="s">
        <v>70</v>
      </c>
      <c r="E2085">
        <v>1117367676</v>
      </c>
    </row>
    <row r="2086" spans="1:5">
      <c r="A2086" t="s">
        <v>6</v>
      </c>
      <c r="B2086" t="s">
        <v>82</v>
      </c>
      <c r="C2086">
        <v>-4</v>
      </c>
      <c r="D2086" t="s">
        <v>70</v>
      </c>
      <c r="E2086">
        <v>1163182564</v>
      </c>
    </row>
    <row r="2087" spans="1:5">
      <c r="A2087" t="s">
        <v>6</v>
      </c>
      <c r="B2087" t="s">
        <v>82</v>
      </c>
      <c r="C2087">
        <v>-5</v>
      </c>
      <c r="D2087" t="s">
        <v>70</v>
      </c>
      <c r="E2087">
        <v>1227993544</v>
      </c>
    </row>
    <row r="2088" spans="1:5">
      <c r="A2088" t="s">
        <v>6</v>
      </c>
      <c r="B2088" t="s">
        <v>82</v>
      </c>
      <c r="C2088">
        <v>-6</v>
      </c>
      <c r="D2088" t="s">
        <v>70</v>
      </c>
      <c r="E2088">
        <v>1305337423</v>
      </c>
    </row>
    <row r="2089" spans="1:5">
      <c r="A2089" t="s">
        <v>6</v>
      </c>
      <c r="B2089" t="s">
        <v>82</v>
      </c>
      <c r="C2089">
        <v>-7</v>
      </c>
      <c r="D2089" t="s">
        <v>70</v>
      </c>
      <c r="E2089">
        <v>1339095923</v>
      </c>
    </row>
    <row r="2090" spans="1:5">
      <c r="A2090" t="s">
        <v>6</v>
      </c>
      <c r="B2090" t="s">
        <v>82</v>
      </c>
      <c r="C2090">
        <v>-8</v>
      </c>
      <c r="D2090" t="s">
        <v>70</v>
      </c>
      <c r="E2090">
        <v>1385234138</v>
      </c>
    </row>
    <row r="2091" spans="1:5">
      <c r="A2091" t="s">
        <v>6</v>
      </c>
      <c r="B2091" t="s">
        <v>82</v>
      </c>
      <c r="C2091">
        <v>-9</v>
      </c>
      <c r="D2091" t="s">
        <v>70</v>
      </c>
      <c r="E2091">
        <v>1530806987</v>
      </c>
    </row>
    <row r="2092" spans="1:5">
      <c r="A2092" t="s">
        <v>6</v>
      </c>
      <c r="B2092" t="s">
        <v>82</v>
      </c>
      <c r="C2092">
        <v>-10</v>
      </c>
      <c r="D2092" t="s">
        <v>70</v>
      </c>
      <c r="E2092">
        <v>1600591264</v>
      </c>
    </row>
    <row r="2093" spans="1:5">
      <c r="A2093" t="s">
        <v>6</v>
      </c>
      <c r="B2093" t="s">
        <v>82</v>
      </c>
      <c r="C2093">
        <v>-11</v>
      </c>
      <c r="D2093" t="s">
        <v>70</v>
      </c>
      <c r="E2093">
        <v>1674960000</v>
      </c>
    </row>
    <row r="2094" spans="1:5">
      <c r="A2094" t="s">
        <v>6</v>
      </c>
      <c r="B2094" t="s">
        <v>82</v>
      </c>
      <c r="C2094">
        <v>-12</v>
      </c>
      <c r="D2094" t="s">
        <v>70</v>
      </c>
      <c r="E2094">
        <v>1721590000</v>
      </c>
    </row>
    <row r="2095" spans="1:5">
      <c r="A2095" t="s">
        <v>6</v>
      </c>
      <c r="B2095" t="s">
        <v>82</v>
      </c>
      <c r="C2095">
        <v>-13</v>
      </c>
      <c r="D2095" t="s">
        <v>70</v>
      </c>
      <c r="E2095">
        <v>1703240000</v>
      </c>
    </row>
    <row r="2096" spans="1:5">
      <c r="A2096" t="s">
        <v>6</v>
      </c>
      <c r="B2096" t="s">
        <v>82</v>
      </c>
      <c r="C2096">
        <v>-14</v>
      </c>
      <c r="D2096" t="s">
        <v>70</v>
      </c>
      <c r="E2096">
        <v>1733350000</v>
      </c>
    </row>
    <row r="2097" spans="1:5">
      <c r="A2097" t="s">
        <v>6</v>
      </c>
      <c r="B2097" t="s">
        <v>82</v>
      </c>
      <c r="C2097">
        <v>-15</v>
      </c>
      <c r="D2097" t="s">
        <v>70</v>
      </c>
      <c r="E2097">
        <v>1763037049</v>
      </c>
    </row>
    <row r="2098" spans="1:5">
      <c r="A2098" t="s">
        <v>6</v>
      </c>
      <c r="B2098" t="s">
        <v>82</v>
      </c>
      <c r="C2098">
        <v>-16</v>
      </c>
      <c r="D2098" t="s">
        <v>70</v>
      </c>
      <c r="E2098">
        <v>1808540000</v>
      </c>
    </row>
    <row r="2099" spans="1:5">
      <c r="A2099" t="s">
        <v>6</v>
      </c>
      <c r="B2099" t="s">
        <v>82</v>
      </c>
      <c r="C2099">
        <v>-17</v>
      </c>
      <c r="D2099" t="s">
        <v>70</v>
      </c>
      <c r="E2099">
        <v>1869000000</v>
      </c>
    </row>
    <row r="2100" spans="1:5">
      <c r="A2100" t="s">
        <v>6</v>
      </c>
      <c r="B2100" t="s">
        <v>82</v>
      </c>
      <c r="C2100">
        <v>0</v>
      </c>
      <c r="D2100" t="s">
        <v>66</v>
      </c>
      <c r="E2100">
        <v>0</v>
      </c>
    </row>
    <row r="2101" spans="1:5">
      <c r="A2101" t="s">
        <v>6</v>
      </c>
      <c r="B2101" t="s">
        <v>82</v>
      </c>
      <c r="C2101">
        <v>-1</v>
      </c>
      <c r="D2101" t="s">
        <v>66</v>
      </c>
      <c r="E2101">
        <v>0</v>
      </c>
    </row>
    <row r="2102" spans="1:5">
      <c r="A2102" t="s">
        <v>6</v>
      </c>
      <c r="B2102" t="s">
        <v>82</v>
      </c>
      <c r="C2102">
        <v>-2</v>
      </c>
      <c r="D2102" t="s">
        <v>66</v>
      </c>
      <c r="E2102">
        <v>0</v>
      </c>
    </row>
    <row r="2103" spans="1:5">
      <c r="A2103" t="s">
        <v>6</v>
      </c>
      <c r="B2103" t="s">
        <v>82</v>
      </c>
      <c r="C2103">
        <v>-3</v>
      </c>
      <c r="D2103" t="s">
        <v>66</v>
      </c>
      <c r="E2103">
        <v>0</v>
      </c>
    </row>
    <row r="2104" spans="1:5">
      <c r="A2104" t="s">
        <v>6</v>
      </c>
      <c r="B2104" t="s">
        <v>82</v>
      </c>
      <c r="C2104">
        <v>-4</v>
      </c>
      <c r="D2104" t="s">
        <v>66</v>
      </c>
      <c r="E2104">
        <v>0</v>
      </c>
    </row>
    <row r="2105" spans="1:5">
      <c r="A2105" t="s">
        <v>6</v>
      </c>
      <c r="B2105" t="s">
        <v>82</v>
      </c>
      <c r="C2105">
        <v>-5</v>
      </c>
      <c r="D2105" t="s">
        <v>66</v>
      </c>
      <c r="E2105">
        <v>0</v>
      </c>
    </row>
    <row r="2106" spans="1:5">
      <c r="A2106" t="s">
        <v>6</v>
      </c>
      <c r="B2106" t="s">
        <v>82</v>
      </c>
      <c r="C2106">
        <v>-6</v>
      </c>
      <c r="D2106" t="s">
        <v>66</v>
      </c>
      <c r="E2106">
        <v>0</v>
      </c>
    </row>
    <row r="2107" spans="1:5">
      <c r="A2107" t="s">
        <v>6</v>
      </c>
      <c r="B2107" t="s">
        <v>82</v>
      </c>
      <c r="C2107">
        <v>-7</v>
      </c>
      <c r="D2107" t="s">
        <v>66</v>
      </c>
      <c r="E2107">
        <v>0</v>
      </c>
    </row>
    <row r="2108" spans="1:5">
      <c r="A2108" t="s">
        <v>6</v>
      </c>
      <c r="B2108" t="s">
        <v>82</v>
      </c>
      <c r="C2108">
        <v>-8</v>
      </c>
      <c r="D2108" t="s">
        <v>66</v>
      </c>
      <c r="E2108">
        <v>0</v>
      </c>
    </row>
    <row r="2109" spans="1:5">
      <c r="A2109" t="s">
        <v>6</v>
      </c>
      <c r="B2109" t="s">
        <v>82</v>
      </c>
      <c r="C2109">
        <v>-9</v>
      </c>
      <c r="D2109" t="s">
        <v>66</v>
      </c>
      <c r="E2109">
        <v>0</v>
      </c>
    </row>
    <row r="2110" spans="1:5">
      <c r="A2110" t="s">
        <v>6</v>
      </c>
      <c r="B2110" t="s">
        <v>82</v>
      </c>
      <c r="C2110">
        <v>-10</v>
      </c>
      <c r="D2110" t="s">
        <v>66</v>
      </c>
      <c r="E2110">
        <v>0</v>
      </c>
    </row>
    <row r="2111" spans="1:5">
      <c r="A2111" t="s">
        <v>6</v>
      </c>
      <c r="B2111" t="s">
        <v>82</v>
      </c>
      <c r="C2111">
        <v>-11</v>
      </c>
      <c r="D2111" t="s">
        <v>66</v>
      </c>
      <c r="E2111">
        <v>0</v>
      </c>
    </row>
    <row r="2112" spans="1:5">
      <c r="A2112" t="s">
        <v>6</v>
      </c>
      <c r="B2112" t="s">
        <v>82</v>
      </c>
      <c r="C2112">
        <v>-12</v>
      </c>
      <c r="D2112" t="s">
        <v>66</v>
      </c>
      <c r="E2112">
        <v>0</v>
      </c>
    </row>
    <row r="2113" spans="1:5">
      <c r="A2113" t="s">
        <v>6</v>
      </c>
      <c r="B2113" t="s">
        <v>82</v>
      </c>
      <c r="C2113">
        <v>-13</v>
      </c>
      <c r="D2113" t="s">
        <v>66</v>
      </c>
      <c r="E2113">
        <v>0</v>
      </c>
    </row>
    <row r="2114" spans="1:5">
      <c r="A2114" t="s">
        <v>6</v>
      </c>
      <c r="B2114" t="s">
        <v>82</v>
      </c>
      <c r="C2114">
        <v>-14</v>
      </c>
      <c r="D2114" t="s">
        <v>66</v>
      </c>
      <c r="E2114">
        <v>0</v>
      </c>
    </row>
    <row r="2115" spans="1:5">
      <c r="A2115" t="s">
        <v>6</v>
      </c>
      <c r="B2115" t="s">
        <v>82</v>
      </c>
      <c r="C2115">
        <v>-15</v>
      </c>
      <c r="D2115" t="s">
        <v>66</v>
      </c>
      <c r="E2115">
        <v>247000000</v>
      </c>
    </row>
    <row r="2116" spans="1:5">
      <c r="A2116" t="s">
        <v>6</v>
      </c>
      <c r="B2116" t="s">
        <v>82</v>
      </c>
      <c r="C2116">
        <v>-16</v>
      </c>
      <c r="D2116" t="s">
        <v>66</v>
      </c>
      <c r="E2116">
        <v>247000000</v>
      </c>
    </row>
    <row r="2117" spans="1:5">
      <c r="A2117" t="s">
        <v>6</v>
      </c>
      <c r="B2117" t="s">
        <v>82</v>
      </c>
      <c r="C2117">
        <v>-17</v>
      </c>
      <c r="D2117" t="s">
        <v>66</v>
      </c>
      <c r="E2117">
        <v>247000000</v>
      </c>
    </row>
    <row r="2118" spans="1:5">
      <c r="A2118" t="s">
        <v>6</v>
      </c>
      <c r="B2118" t="s">
        <v>82</v>
      </c>
      <c r="C2118">
        <v>0</v>
      </c>
      <c r="D2118" t="s">
        <v>71</v>
      </c>
      <c r="E2118">
        <v>122.94</v>
      </c>
    </row>
    <row r="2119" spans="1:5">
      <c r="A2119" t="s">
        <v>6</v>
      </c>
      <c r="B2119" t="s">
        <v>82</v>
      </c>
      <c r="C2119">
        <v>-1</v>
      </c>
      <c r="D2119" t="s">
        <v>71</v>
      </c>
      <c r="E2119">
        <v>160.44</v>
      </c>
    </row>
    <row r="2120" spans="1:5">
      <c r="A2120" t="s">
        <v>6</v>
      </c>
      <c r="B2120" t="s">
        <v>82</v>
      </c>
      <c r="C2120">
        <v>-2</v>
      </c>
      <c r="D2120" t="s">
        <v>71</v>
      </c>
      <c r="E2120">
        <v>187.57</v>
      </c>
    </row>
    <row r="2121" spans="1:5">
      <c r="A2121" t="s">
        <v>6</v>
      </c>
      <c r="B2121" t="s">
        <v>82</v>
      </c>
      <c r="C2121">
        <v>-3</v>
      </c>
      <c r="D2121" t="s">
        <v>71</v>
      </c>
      <c r="E2121">
        <v>191.55</v>
      </c>
    </row>
    <row r="2122" spans="1:5">
      <c r="A2122" t="s">
        <v>6</v>
      </c>
      <c r="B2122" t="s">
        <v>82</v>
      </c>
      <c r="C2122">
        <v>-4</v>
      </c>
      <c r="D2122" t="s">
        <v>71</v>
      </c>
      <c r="E2122">
        <v>183.88</v>
      </c>
    </row>
    <row r="2123" spans="1:5">
      <c r="A2123" t="s">
        <v>6</v>
      </c>
      <c r="B2123" t="s">
        <v>82</v>
      </c>
      <c r="C2123">
        <v>-5</v>
      </c>
      <c r="D2123" t="s">
        <v>71</v>
      </c>
      <c r="E2123">
        <v>146.76</v>
      </c>
    </row>
    <row r="2124" spans="1:5">
      <c r="A2124" t="s">
        <v>6</v>
      </c>
      <c r="B2124" t="s">
        <v>82</v>
      </c>
      <c r="C2124">
        <v>-6</v>
      </c>
      <c r="D2124" t="s">
        <v>71</v>
      </c>
      <c r="E2124">
        <v>130.9</v>
      </c>
    </row>
    <row r="2125" spans="1:5">
      <c r="A2125" t="s">
        <v>6</v>
      </c>
      <c r="B2125" t="s">
        <v>82</v>
      </c>
      <c r="C2125">
        <v>-7</v>
      </c>
      <c r="D2125" t="s">
        <v>71</v>
      </c>
      <c r="E2125">
        <v>84.16</v>
      </c>
    </row>
    <row r="2126" spans="1:5">
      <c r="A2126" t="s">
        <v>6</v>
      </c>
      <c r="B2126" t="s">
        <v>82</v>
      </c>
      <c r="C2126">
        <v>-8</v>
      </c>
      <c r="D2126" t="s">
        <v>71</v>
      </c>
      <c r="E2126">
        <v>108.1</v>
      </c>
    </row>
    <row r="2127" spans="1:5">
      <c r="A2127" t="s">
        <v>6</v>
      </c>
      <c r="B2127" t="s">
        <v>82</v>
      </c>
      <c r="C2127">
        <v>-9</v>
      </c>
      <c r="D2127" t="s">
        <v>71</v>
      </c>
      <c r="E2127">
        <v>97.15</v>
      </c>
    </row>
    <row r="2128" spans="1:5">
      <c r="A2128" t="s">
        <v>6</v>
      </c>
      <c r="B2128" t="s">
        <v>82</v>
      </c>
      <c r="C2128">
        <v>-10</v>
      </c>
      <c r="D2128" t="s">
        <v>71</v>
      </c>
      <c r="E2128">
        <v>82.2</v>
      </c>
    </row>
    <row r="2129" spans="1:5">
      <c r="A2129" t="s">
        <v>6</v>
      </c>
      <c r="B2129" t="s">
        <v>82</v>
      </c>
      <c r="C2129">
        <v>-11</v>
      </c>
      <c r="D2129" t="s">
        <v>71</v>
      </c>
      <c r="E2129">
        <v>98.58</v>
      </c>
    </row>
    <row r="2130" spans="1:5">
      <c r="A2130" t="s">
        <v>6</v>
      </c>
      <c r="B2130" t="s">
        <v>82</v>
      </c>
      <c r="C2130">
        <v>-12</v>
      </c>
      <c r="D2130" t="s">
        <v>71</v>
      </c>
      <c r="E2130">
        <v>92.68</v>
      </c>
    </row>
    <row r="2131" spans="1:5">
      <c r="A2131" t="s">
        <v>6</v>
      </c>
      <c r="B2131" t="s">
        <v>82</v>
      </c>
      <c r="C2131">
        <v>-13</v>
      </c>
      <c r="D2131" t="s">
        <v>71</v>
      </c>
      <c r="E2131">
        <v>77.5</v>
      </c>
    </row>
    <row r="2132" spans="1:5">
      <c r="A2132" t="s">
        <v>6</v>
      </c>
      <c r="B2132" t="s">
        <v>82</v>
      </c>
      <c r="C2132">
        <v>-14</v>
      </c>
      <c r="D2132" t="s">
        <v>71</v>
      </c>
      <c r="E2132">
        <v>120.96</v>
      </c>
    </row>
    <row r="2133" spans="1:5">
      <c r="A2133" t="s">
        <v>6</v>
      </c>
      <c r="B2133" t="s">
        <v>82</v>
      </c>
      <c r="C2133">
        <v>-15</v>
      </c>
      <c r="D2133" t="s">
        <v>71</v>
      </c>
      <c r="E2133">
        <v>85</v>
      </c>
    </row>
    <row r="2134" spans="1:5">
      <c r="A2134" t="s">
        <v>6</v>
      </c>
      <c r="B2134" t="s">
        <v>82</v>
      </c>
      <c r="C2134">
        <v>-16</v>
      </c>
      <c r="D2134" t="s">
        <v>71</v>
      </c>
      <c r="E2134">
        <v>107.88</v>
      </c>
    </row>
    <row r="2135" spans="1:5">
      <c r="A2135" t="s">
        <v>6</v>
      </c>
      <c r="B2135" t="s">
        <v>82</v>
      </c>
      <c r="C2135">
        <v>-17</v>
      </c>
      <c r="D2135" t="s">
        <v>71</v>
      </c>
      <c r="E2135">
        <v>92.19</v>
      </c>
    </row>
    <row r="2136" spans="1:5">
      <c r="A2136" t="s">
        <v>6</v>
      </c>
      <c r="B2136" t="s">
        <v>82</v>
      </c>
      <c r="C2136">
        <v>0</v>
      </c>
      <c r="D2136" t="s">
        <v>68</v>
      </c>
      <c r="E2136">
        <v>40480382.099799998</v>
      </c>
    </row>
    <row r="2137" spans="1:5">
      <c r="A2137" t="s">
        <v>6</v>
      </c>
      <c r="B2137" t="s">
        <v>82</v>
      </c>
      <c r="C2137">
        <v>-1</v>
      </c>
      <c r="D2137" t="s">
        <v>68</v>
      </c>
      <c r="E2137">
        <v>90110265.498199999</v>
      </c>
    </row>
    <row r="2138" spans="1:5">
      <c r="A2138" t="s">
        <v>6</v>
      </c>
      <c r="B2138" t="s">
        <v>82</v>
      </c>
      <c r="C2138">
        <v>-2</v>
      </c>
      <c r="D2138" t="s">
        <v>68</v>
      </c>
      <c r="E2138">
        <v>402852109.31889999</v>
      </c>
    </row>
    <row r="2139" spans="1:5">
      <c r="A2139" t="s">
        <v>6</v>
      </c>
      <c r="B2139" t="s">
        <v>82</v>
      </c>
      <c r="C2139">
        <v>-3</v>
      </c>
      <c r="D2139" t="s">
        <v>68</v>
      </c>
      <c r="E2139">
        <v>860232332.27540004</v>
      </c>
    </row>
    <row r="2140" spans="1:5">
      <c r="A2140" t="s">
        <v>6</v>
      </c>
      <c r="B2140" t="s">
        <v>82</v>
      </c>
      <c r="C2140">
        <v>-4</v>
      </c>
      <c r="D2140" t="s">
        <v>68</v>
      </c>
      <c r="E2140">
        <v>1492952356.0896001</v>
      </c>
    </row>
    <row r="2141" spans="1:5">
      <c r="A2141" t="s">
        <v>6</v>
      </c>
      <c r="B2141" t="s">
        <v>82</v>
      </c>
      <c r="C2141">
        <v>-5</v>
      </c>
      <c r="D2141" t="s">
        <v>68</v>
      </c>
      <c r="E2141">
        <v>1696066986.1377001</v>
      </c>
    </row>
    <row r="2142" spans="1:5">
      <c r="A2142" t="s">
        <v>6</v>
      </c>
      <c r="B2142" t="s">
        <v>82</v>
      </c>
      <c r="C2142">
        <v>-6</v>
      </c>
      <c r="D2142" t="s">
        <v>68</v>
      </c>
      <c r="E2142">
        <v>2278036789.3885002</v>
      </c>
    </row>
    <row r="2143" spans="1:5">
      <c r="A2143" t="s">
        <v>6</v>
      </c>
      <c r="B2143" t="s">
        <v>82</v>
      </c>
      <c r="C2143">
        <v>-7</v>
      </c>
      <c r="D2143" t="s">
        <v>68</v>
      </c>
      <c r="E2143">
        <v>942771130.69729996</v>
      </c>
    </row>
    <row r="2144" spans="1:5">
      <c r="A2144" t="s">
        <v>6</v>
      </c>
      <c r="B2144" t="s">
        <v>82</v>
      </c>
      <c r="C2144">
        <v>-8</v>
      </c>
      <c r="D2144" t="s">
        <v>68</v>
      </c>
      <c r="E2144">
        <v>3115079716.8085999</v>
      </c>
    </row>
    <row r="2145" spans="1:5">
      <c r="A2145" t="s">
        <v>6</v>
      </c>
      <c r="B2145" t="s">
        <v>82</v>
      </c>
      <c r="C2145">
        <v>-9</v>
      </c>
      <c r="D2145" t="s">
        <v>68</v>
      </c>
      <c r="E2145">
        <v>4115001718.3271999</v>
      </c>
    </row>
    <row r="2146" spans="1:5">
      <c r="A2146" t="s">
        <v>6</v>
      </c>
      <c r="B2146" t="s">
        <v>82</v>
      </c>
      <c r="C2146">
        <v>-10</v>
      </c>
      <c r="D2146" t="s">
        <v>68</v>
      </c>
      <c r="E2146">
        <v>4442445439.4435997</v>
      </c>
    </row>
    <row r="2147" spans="1:5">
      <c r="A2147" t="s">
        <v>6</v>
      </c>
      <c r="B2147" t="s">
        <v>82</v>
      </c>
      <c r="C2147">
        <v>-11</v>
      </c>
      <c r="D2147" t="s">
        <v>68</v>
      </c>
      <c r="E2147">
        <v>7418035244.1736002</v>
      </c>
    </row>
    <row r="2148" spans="1:5">
      <c r="A2148" t="s">
        <v>6</v>
      </c>
      <c r="B2148" t="s">
        <v>82</v>
      </c>
      <c r="C2148">
        <v>-12</v>
      </c>
      <c r="D2148" t="s">
        <v>68</v>
      </c>
      <c r="E2148">
        <v>7085572312.3593998</v>
      </c>
    </row>
    <row r="2149" spans="1:5">
      <c r="A2149" t="s">
        <v>6</v>
      </c>
      <c r="B2149" t="s">
        <v>82</v>
      </c>
      <c r="C2149">
        <v>-13</v>
      </c>
      <c r="D2149" t="s">
        <v>68</v>
      </c>
      <c r="E2149">
        <v>5103560343.9383001</v>
      </c>
    </row>
    <row r="2150" spans="1:5">
      <c r="A2150" t="s">
        <v>6</v>
      </c>
      <c r="B2150" t="s">
        <v>82</v>
      </c>
      <c r="C2150">
        <v>-14</v>
      </c>
      <c r="D2150" t="s">
        <v>68</v>
      </c>
      <c r="E2150">
        <v>8388091224.2035999</v>
      </c>
    </row>
    <row r="2151" spans="1:5">
      <c r="A2151" t="s">
        <v>6</v>
      </c>
      <c r="B2151" t="s">
        <v>82</v>
      </c>
      <c r="C2151">
        <v>-15</v>
      </c>
      <c r="D2151" t="s">
        <v>68</v>
      </c>
      <c r="E2151">
        <v>4755989692.5521002</v>
      </c>
    </row>
    <row r="2152" spans="1:5">
      <c r="A2152" t="s">
        <v>6</v>
      </c>
      <c r="B2152" t="s">
        <v>82</v>
      </c>
      <c r="C2152">
        <v>-16</v>
      </c>
      <c r="D2152" t="s">
        <v>68</v>
      </c>
      <c r="E2152">
        <v>6848278950.9455004</v>
      </c>
    </row>
    <row r="2153" spans="1:5">
      <c r="A2153" t="s">
        <v>6</v>
      </c>
      <c r="B2153" t="s">
        <v>82</v>
      </c>
      <c r="C2153">
        <v>-17</v>
      </c>
      <c r="D2153" t="s">
        <v>68</v>
      </c>
      <c r="E2153">
        <v>5646094453.0228996</v>
      </c>
    </row>
    <row r="2154" spans="1:5">
      <c r="A2154" t="s">
        <v>7</v>
      </c>
      <c r="B2154" t="s">
        <v>83</v>
      </c>
      <c r="C2154">
        <v>0</v>
      </c>
      <c r="D2154" t="s">
        <v>63</v>
      </c>
      <c r="E2154">
        <v>-1200000000</v>
      </c>
    </row>
    <row r="2155" spans="1:5">
      <c r="A2155" t="s">
        <v>7</v>
      </c>
      <c r="B2155" t="s">
        <v>83</v>
      </c>
      <c r="C2155">
        <v>-1</v>
      </c>
      <c r="D2155" t="s">
        <v>63</v>
      </c>
      <c r="E2155">
        <v>-1200000000</v>
      </c>
    </row>
    <row r="2156" spans="1:5">
      <c r="A2156" t="s">
        <v>7</v>
      </c>
      <c r="B2156" t="s">
        <v>83</v>
      </c>
      <c r="C2156">
        <v>-2</v>
      </c>
      <c r="D2156" t="s">
        <v>63</v>
      </c>
      <c r="E2156">
        <v>-1100000000</v>
      </c>
    </row>
    <row r="2157" spans="1:5">
      <c r="A2157" t="s">
        <v>7</v>
      </c>
      <c r="B2157" t="s">
        <v>83</v>
      </c>
      <c r="C2157">
        <v>-3</v>
      </c>
      <c r="D2157" t="s">
        <v>63</v>
      </c>
      <c r="E2157">
        <v>-859000000</v>
      </c>
    </row>
    <row r="2158" spans="1:5">
      <c r="A2158" t="s">
        <v>7</v>
      </c>
      <c r="B2158" t="s">
        <v>83</v>
      </c>
      <c r="C2158">
        <v>-4</v>
      </c>
      <c r="D2158" t="s">
        <v>63</v>
      </c>
      <c r="E2158">
        <v>-700000000</v>
      </c>
    </row>
    <row r="2159" spans="1:5">
      <c r="A2159" t="s">
        <v>7</v>
      </c>
      <c r="B2159" t="s">
        <v>83</v>
      </c>
      <c r="C2159">
        <v>-5</v>
      </c>
      <c r="D2159" t="s">
        <v>63</v>
      </c>
      <c r="E2159">
        <v>-646000000</v>
      </c>
    </row>
    <row r="2160" spans="1:5">
      <c r="A2160" t="s">
        <v>7</v>
      </c>
      <c r="B2160" t="s">
        <v>83</v>
      </c>
      <c r="C2160">
        <v>-6</v>
      </c>
      <c r="D2160" t="s">
        <v>63</v>
      </c>
      <c r="E2160">
        <v>-511000000</v>
      </c>
    </row>
    <row r="2161" spans="1:5">
      <c r="A2161" t="s">
        <v>7</v>
      </c>
      <c r="B2161" t="s">
        <v>83</v>
      </c>
      <c r="C2161">
        <v>-7</v>
      </c>
      <c r="D2161" t="s">
        <v>63</v>
      </c>
      <c r="E2161">
        <v>-332000000</v>
      </c>
    </row>
    <row r="2162" spans="1:5">
      <c r="A2162" t="s">
        <v>7</v>
      </c>
      <c r="B2162" t="s">
        <v>83</v>
      </c>
      <c r="C2162">
        <v>-8</v>
      </c>
      <c r="D2162" t="s">
        <v>63</v>
      </c>
      <c r="E2162">
        <v>0</v>
      </c>
    </row>
    <row r="2163" spans="1:5">
      <c r="A2163" t="s">
        <v>7</v>
      </c>
      <c r="B2163" t="s">
        <v>83</v>
      </c>
      <c r="C2163">
        <v>-9</v>
      </c>
      <c r="D2163" t="s">
        <v>63</v>
      </c>
      <c r="E2163">
        <v>0</v>
      </c>
    </row>
    <row r="2164" spans="1:5">
      <c r="A2164" t="s">
        <v>7</v>
      </c>
      <c r="B2164" t="s">
        <v>83</v>
      </c>
      <c r="C2164">
        <v>-10</v>
      </c>
      <c r="D2164" t="s">
        <v>63</v>
      </c>
      <c r="E2164">
        <v>0</v>
      </c>
    </row>
    <row r="2165" spans="1:5">
      <c r="A2165" t="s">
        <v>7</v>
      </c>
      <c r="B2165" t="s">
        <v>83</v>
      </c>
      <c r="C2165">
        <v>-11</v>
      </c>
      <c r="D2165" t="s">
        <v>63</v>
      </c>
      <c r="E2165">
        <v>0</v>
      </c>
    </row>
    <row r="2166" spans="1:5">
      <c r="A2166" t="s">
        <v>7</v>
      </c>
      <c r="B2166" t="s">
        <v>83</v>
      </c>
      <c r="C2166">
        <v>-12</v>
      </c>
      <c r="D2166" t="s">
        <v>63</v>
      </c>
      <c r="E2166">
        <v>0</v>
      </c>
    </row>
    <row r="2167" spans="1:5">
      <c r="A2167" t="s">
        <v>7</v>
      </c>
      <c r="B2167" t="s">
        <v>83</v>
      </c>
      <c r="C2167">
        <v>-13</v>
      </c>
      <c r="D2167" t="s">
        <v>63</v>
      </c>
      <c r="E2167">
        <v>0</v>
      </c>
    </row>
    <row r="2168" spans="1:5">
      <c r="A2168" t="s">
        <v>7</v>
      </c>
      <c r="B2168" t="s">
        <v>83</v>
      </c>
      <c r="C2168">
        <v>-14</v>
      </c>
      <c r="D2168" t="s">
        <v>63</v>
      </c>
      <c r="E2168">
        <v>0</v>
      </c>
    </row>
    <row r="2169" spans="1:5">
      <c r="A2169" t="s">
        <v>7</v>
      </c>
      <c r="B2169" t="s">
        <v>83</v>
      </c>
      <c r="C2169">
        <v>-15</v>
      </c>
      <c r="D2169" t="s">
        <v>63</v>
      </c>
      <c r="E2169">
        <v>0</v>
      </c>
    </row>
    <row r="2170" spans="1:5">
      <c r="A2170" t="s">
        <v>7</v>
      </c>
      <c r="B2170" t="s">
        <v>83</v>
      </c>
      <c r="C2170">
        <v>-16</v>
      </c>
      <c r="D2170" t="s">
        <v>63</v>
      </c>
      <c r="E2170">
        <v>0</v>
      </c>
    </row>
    <row r="2171" spans="1:5">
      <c r="A2171" t="s">
        <v>7</v>
      </c>
      <c r="B2171" t="s">
        <v>83</v>
      </c>
      <c r="C2171">
        <v>-17</v>
      </c>
      <c r="D2171" t="s">
        <v>63</v>
      </c>
      <c r="E2171">
        <v>0</v>
      </c>
    </row>
    <row r="2172" spans="1:5">
      <c r="A2172" t="s">
        <v>7</v>
      </c>
      <c r="B2172" t="s">
        <v>83</v>
      </c>
      <c r="C2172">
        <v>0</v>
      </c>
      <c r="D2172" t="s">
        <v>61</v>
      </c>
      <c r="E2172">
        <v>0</v>
      </c>
    </row>
    <row r="2173" spans="1:5">
      <c r="A2173" t="s">
        <v>7</v>
      </c>
      <c r="B2173" t="s">
        <v>83</v>
      </c>
      <c r="C2173">
        <v>-1</v>
      </c>
      <c r="D2173" t="s">
        <v>61</v>
      </c>
      <c r="E2173">
        <v>0</v>
      </c>
    </row>
    <row r="2174" spans="1:5">
      <c r="A2174" t="s">
        <v>7</v>
      </c>
      <c r="B2174" t="s">
        <v>83</v>
      </c>
      <c r="C2174">
        <v>-2</v>
      </c>
      <c r="D2174" t="s">
        <v>61</v>
      </c>
      <c r="E2174">
        <v>0</v>
      </c>
    </row>
    <row r="2175" spans="1:5">
      <c r="A2175" t="s">
        <v>7</v>
      </c>
      <c r="B2175" t="s">
        <v>83</v>
      </c>
      <c r="C2175">
        <v>-3</v>
      </c>
      <c r="D2175" t="s">
        <v>61</v>
      </c>
      <c r="E2175">
        <v>0</v>
      </c>
    </row>
    <row r="2176" spans="1:5">
      <c r="A2176" t="s">
        <v>7</v>
      </c>
      <c r="B2176" t="s">
        <v>83</v>
      </c>
      <c r="C2176">
        <v>-4</v>
      </c>
      <c r="D2176" t="s">
        <v>61</v>
      </c>
      <c r="E2176">
        <v>0</v>
      </c>
    </row>
    <row r="2177" spans="1:5">
      <c r="A2177" t="s">
        <v>7</v>
      </c>
      <c r="B2177" t="s">
        <v>83</v>
      </c>
      <c r="C2177">
        <v>-5</v>
      </c>
      <c r="D2177" t="s">
        <v>61</v>
      </c>
      <c r="E2177">
        <v>0</v>
      </c>
    </row>
    <row r="2178" spans="1:5">
      <c r="A2178" t="s">
        <v>7</v>
      </c>
      <c r="B2178" t="s">
        <v>83</v>
      </c>
      <c r="C2178">
        <v>-6</v>
      </c>
      <c r="D2178" t="s">
        <v>61</v>
      </c>
      <c r="E2178">
        <v>0</v>
      </c>
    </row>
    <row r="2179" spans="1:5">
      <c r="A2179" t="s">
        <v>7</v>
      </c>
      <c r="B2179" t="s">
        <v>83</v>
      </c>
      <c r="C2179">
        <v>-7</v>
      </c>
      <c r="D2179" t="s">
        <v>61</v>
      </c>
      <c r="E2179">
        <v>0</v>
      </c>
    </row>
    <row r="2180" spans="1:5">
      <c r="A2180" t="s">
        <v>7</v>
      </c>
      <c r="B2180" t="s">
        <v>83</v>
      </c>
      <c r="C2180">
        <v>-8</v>
      </c>
      <c r="D2180" t="s">
        <v>61</v>
      </c>
      <c r="E2180">
        <v>0</v>
      </c>
    </row>
    <row r="2181" spans="1:5">
      <c r="A2181" t="s">
        <v>7</v>
      </c>
      <c r="B2181" t="s">
        <v>83</v>
      </c>
      <c r="C2181">
        <v>-9</v>
      </c>
      <c r="D2181" t="s">
        <v>61</v>
      </c>
      <c r="E2181">
        <v>0</v>
      </c>
    </row>
    <row r="2182" spans="1:5">
      <c r="A2182" t="s">
        <v>7</v>
      </c>
      <c r="B2182" t="s">
        <v>83</v>
      </c>
      <c r="C2182">
        <v>-10</v>
      </c>
      <c r="D2182" t="s">
        <v>61</v>
      </c>
      <c r="E2182">
        <v>0</v>
      </c>
    </row>
    <row r="2183" spans="1:5">
      <c r="A2183" t="s">
        <v>7</v>
      </c>
      <c r="B2183" t="s">
        <v>83</v>
      </c>
      <c r="C2183">
        <v>-11</v>
      </c>
      <c r="D2183" t="s">
        <v>61</v>
      </c>
      <c r="E2183">
        <v>0</v>
      </c>
    </row>
    <row r="2184" spans="1:5">
      <c r="A2184" t="s">
        <v>7</v>
      </c>
      <c r="B2184" t="s">
        <v>83</v>
      </c>
      <c r="C2184">
        <v>-12</v>
      </c>
      <c r="D2184" t="s">
        <v>61</v>
      </c>
      <c r="E2184">
        <v>0</v>
      </c>
    </row>
    <row r="2185" spans="1:5">
      <c r="A2185" t="s">
        <v>7</v>
      </c>
      <c r="B2185" t="s">
        <v>83</v>
      </c>
      <c r="C2185">
        <v>-13</v>
      </c>
      <c r="D2185" t="s">
        <v>61</v>
      </c>
      <c r="E2185">
        <v>0</v>
      </c>
    </row>
    <row r="2186" spans="1:5">
      <c r="A2186" t="s">
        <v>7</v>
      </c>
      <c r="B2186" t="s">
        <v>83</v>
      </c>
      <c r="C2186">
        <v>-14</v>
      </c>
      <c r="D2186" t="s">
        <v>61</v>
      </c>
      <c r="E2186">
        <v>0</v>
      </c>
    </row>
    <row r="2187" spans="1:5">
      <c r="A2187" t="s">
        <v>7</v>
      </c>
      <c r="B2187" t="s">
        <v>83</v>
      </c>
      <c r="C2187">
        <v>-15</v>
      </c>
      <c r="D2187" t="s">
        <v>61</v>
      </c>
      <c r="E2187">
        <v>0</v>
      </c>
    </row>
    <row r="2188" spans="1:5">
      <c r="A2188" t="s">
        <v>7</v>
      </c>
      <c r="B2188" t="s">
        <v>83</v>
      </c>
      <c r="C2188">
        <v>-16</v>
      </c>
      <c r="D2188" t="s">
        <v>61</v>
      </c>
      <c r="E2188">
        <v>0</v>
      </c>
    </row>
    <row r="2189" spans="1:5">
      <c r="A2189" t="s">
        <v>7</v>
      </c>
      <c r="B2189" t="s">
        <v>83</v>
      </c>
      <c r="C2189">
        <v>-17</v>
      </c>
      <c r="D2189" t="s">
        <v>61</v>
      </c>
      <c r="E2189">
        <v>0</v>
      </c>
    </row>
    <row r="2190" spans="1:5">
      <c r="A2190" t="s">
        <v>7</v>
      </c>
      <c r="B2190" t="s">
        <v>83</v>
      </c>
      <c r="C2190">
        <v>0</v>
      </c>
      <c r="D2190" t="s">
        <v>64</v>
      </c>
      <c r="E2190">
        <v>0</v>
      </c>
    </row>
    <row r="2191" spans="1:5">
      <c r="A2191" t="s">
        <v>7</v>
      </c>
      <c r="B2191" t="s">
        <v>83</v>
      </c>
      <c r="C2191">
        <v>-1</v>
      </c>
      <c r="D2191" t="s">
        <v>64</v>
      </c>
      <c r="E2191">
        <v>0</v>
      </c>
    </row>
    <row r="2192" spans="1:5">
      <c r="A2192" t="s">
        <v>7</v>
      </c>
      <c r="B2192" t="s">
        <v>83</v>
      </c>
      <c r="C2192">
        <v>-2</v>
      </c>
      <c r="D2192" t="s">
        <v>64</v>
      </c>
      <c r="E2192">
        <v>0</v>
      </c>
    </row>
    <row r="2193" spans="1:5">
      <c r="A2193" t="s">
        <v>7</v>
      </c>
      <c r="B2193" t="s">
        <v>83</v>
      </c>
      <c r="C2193">
        <v>-3</v>
      </c>
      <c r="D2193" t="s">
        <v>64</v>
      </c>
      <c r="E2193">
        <v>0</v>
      </c>
    </row>
    <row r="2194" spans="1:5">
      <c r="A2194" t="s">
        <v>7</v>
      </c>
      <c r="B2194" t="s">
        <v>83</v>
      </c>
      <c r="C2194">
        <v>-4</v>
      </c>
      <c r="D2194" t="s">
        <v>64</v>
      </c>
      <c r="E2194">
        <v>0</v>
      </c>
    </row>
    <row r="2195" spans="1:5">
      <c r="A2195" t="s">
        <v>7</v>
      </c>
      <c r="B2195" t="s">
        <v>83</v>
      </c>
      <c r="C2195">
        <v>-5</v>
      </c>
      <c r="D2195" t="s">
        <v>64</v>
      </c>
      <c r="E2195">
        <v>0</v>
      </c>
    </row>
    <row r="2196" spans="1:5">
      <c r="A2196" t="s">
        <v>7</v>
      </c>
      <c r="B2196" t="s">
        <v>83</v>
      </c>
      <c r="C2196">
        <v>-6</v>
      </c>
      <c r="D2196" t="s">
        <v>64</v>
      </c>
      <c r="E2196">
        <v>0</v>
      </c>
    </row>
    <row r="2197" spans="1:5">
      <c r="A2197" t="s">
        <v>7</v>
      </c>
      <c r="B2197" t="s">
        <v>83</v>
      </c>
      <c r="C2197">
        <v>-7</v>
      </c>
      <c r="D2197" t="s">
        <v>64</v>
      </c>
      <c r="E2197">
        <v>0</v>
      </c>
    </row>
    <row r="2198" spans="1:5">
      <c r="A2198" t="s">
        <v>7</v>
      </c>
      <c r="B2198" t="s">
        <v>83</v>
      </c>
      <c r="C2198">
        <v>-8</v>
      </c>
      <c r="D2198" t="s">
        <v>64</v>
      </c>
      <c r="E2198">
        <v>0</v>
      </c>
    </row>
    <row r="2199" spans="1:5">
      <c r="A2199" t="s">
        <v>7</v>
      </c>
      <c r="B2199" t="s">
        <v>83</v>
      </c>
      <c r="C2199">
        <v>-9</v>
      </c>
      <c r="D2199" t="s">
        <v>64</v>
      </c>
      <c r="E2199">
        <v>0</v>
      </c>
    </row>
    <row r="2200" spans="1:5">
      <c r="A2200" t="s">
        <v>7</v>
      </c>
      <c r="B2200" t="s">
        <v>83</v>
      </c>
      <c r="C2200">
        <v>-10</v>
      </c>
      <c r="D2200" t="s">
        <v>64</v>
      </c>
      <c r="E2200">
        <v>0</v>
      </c>
    </row>
    <row r="2201" spans="1:5">
      <c r="A2201" t="s">
        <v>7</v>
      </c>
      <c r="B2201" t="s">
        <v>83</v>
      </c>
      <c r="C2201">
        <v>-11</v>
      </c>
      <c r="D2201" t="s">
        <v>64</v>
      </c>
      <c r="E2201">
        <v>0</v>
      </c>
    </row>
    <row r="2202" spans="1:5">
      <c r="A2202" t="s">
        <v>7</v>
      </c>
      <c r="B2202" t="s">
        <v>83</v>
      </c>
      <c r="C2202">
        <v>-12</v>
      </c>
      <c r="D2202" t="s">
        <v>64</v>
      </c>
      <c r="E2202">
        <v>0</v>
      </c>
    </row>
    <row r="2203" spans="1:5">
      <c r="A2203" t="s">
        <v>7</v>
      </c>
      <c r="B2203" t="s">
        <v>83</v>
      </c>
      <c r="C2203">
        <v>-13</v>
      </c>
      <c r="D2203" t="s">
        <v>64</v>
      </c>
      <c r="E2203">
        <v>0</v>
      </c>
    </row>
    <row r="2204" spans="1:5">
      <c r="A2204" t="s">
        <v>7</v>
      </c>
      <c r="B2204" t="s">
        <v>83</v>
      </c>
      <c r="C2204">
        <v>-14</v>
      </c>
      <c r="D2204" t="s">
        <v>64</v>
      </c>
      <c r="E2204">
        <v>0</v>
      </c>
    </row>
    <row r="2205" spans="1:5">
      <c r="A2205" t="s">
        <v>7</v>
      </c>
      <c r="B2205" t="s">
        <v>83</v>
      </c>
      <c r="C2205">
        <v>-15</v>
      </c>
      <c r="D2205" t="s">
        <v>64</v>
      </c>
      <c r="E2205">
        <v>0</v>
      </c>
    </row>
    <row r="2206" spans="1:5">
      <c r="A2206" t="s">
        <v>7</v>
      </c>
      <c r="B2206" t="s">
        <v>83</v>
      </c>
      <c r="C2206">
        <v>-16</v>
      </c>
      <c r="D2206" t="s">
        <v>64</v>
      </c>
      <c r="E2206">
        <v>0</v>
      </c>
    </row>
    <row r="2207" spans="1:5">
      <c r="A2207" t="s">
        <v>7</v>
      </c>
      <c r="B2207" t="s">
        <v>83</v>
      </c>
      <c r="C2207">
        <v>-17</v>
      </c>
      <c r="D2207" t="s">
        <v>64</v>
      </c>
      <c r="E2207">
        <v>0</v>
      </c>
    </row>
    <row r="2208" spans="1:5">
      <c r="A2208" t="s">
        <v>7</v>
      </c>
      <c r="B2208" t="s">
        <v>83</v>
      </c>
      <c r="C2208">
        <v>0</v>
      </c>
      <c r="D2208" t="s">
        <v>59</v>
      </c>
      <c r="E2208">
        <v>74326655960.264206</v>
      </c>
    </row>
    <row r="2209" spans="1:5">
      <c r="A2209" t="s">
        <v>7</v>
      </c>
      <c r="B2209" t="s">
        <v>83</v>
      </c>
      <c r="C2209">
        <v>-1</v>
      </c>
      <c r="D2209" t="s">
        <v>59</v>
      </c>
      <c r="E2209">
        <v>60608204238.504997</v>
      </c>
    </row>
    <row r="2210" spans="1:5">
      <c r="A2210" t="s">
        <v>7</v>
      </c>
      <c r="B2210" t="s">
        <v>83</v>
      </c>
      <c r="C2210">
        <v>-2</v>
      </c>
      <c r="D2210" t="s">
        <v>59</v>
      </c>
      <c r="E2210">
        <v>57911148880.118698</v>
      </c>
    </row>
    <row r="2211" spans="1:5">
      <c r="A2211" t="s">
        <v>7</v>
      </c>
      <c r="B2211" t="s">
        <v>83</v>
      </c>
      <c r="C2211">
        <v>-3</v>
      </c>
      <c r="D2211" t="s">
        <v>59</v>
      </c>
      <c r="E2211">
        <v>54899141195.239899</v>
      </c>
    </row>
    <row r="2212" spans="1:5">
      <c r="A2212" t="s">
        <v>7</v>
      </c>
      <c r="B2212" t="s">
        <v>83</v>
      </c>
      <c r="C2212">
        <v>-4</v>
      </c>
      <c r="D2212" t="s">
        <v>59</v>
      </c>
      <c r="E2212">
        <v>46799347608.073196</v>
      </c>
    </row>
    <row r="2213" spans="1:5">
      <c r="A2213" t="s">
        <v>7</v>
      </c>
      <c r="B2213" t="s">
        <v>83</v>
      </c>
      <c r="C2213">
        <v>-5</v>
      </c>
      <c r="D2213" t="s">
        <v>59</v>
      </c>
      <c r="E2213">
        <v>35208015402.348503</v>
      </c>
    </row>
    <row r="2214" spans="1:5">
      <c r="A2214" t="s">
        <v>7</v>
      </c>
      <c r="B2214" t="s">
        <v>83</v>
      </c>
      <c r="C2214">
        <v>-6</v>
      </c>
      <c r="D2214" t="s">
        <v>59</v>
      </c>
      <c r="E2214">
        <v>35420992516.9104</v>
      </c>
    </row>
    <row r="2215" spans="1:5">
      <c r="A2215" t="s">
        <v>7</v>
      </c>
      <c r="B2215" t="s">
        <v>83</v>
      </c>
      <c r="C2215">
        <v>-7</v>
      </c>
      <c r="D2215" t="s">
        <v>59</v>
      </c>
      <c r="E2215">
        <v>34899589510.141403</v>
      </c>
    </row>
    <row r="2216" spans="1:5">
      <c r="A2216" t="s">
        <v>7</v>
      </c>
      <c r="B2216" t="s">
        <v>83</v>
      </c>
      <c r="C2216">
        <v>-8</v>
      </c>
      <c r="D2216" t="s">
        <v>59</v>
      </c>
      <c r="E2216">
        <v>33158138211.318501</v>
      </c>
    </row>
    <row r="2217" spans="1:5">
      <c r="A2217" t="s">
        <v>7</v>
      </c>
      <c r="B2217" t="s">
        <v>83</v>
      </c>
      <c r="C2217">
        <v>-9</v>
      </c>
      <c r="D2217" t="s">
        <v>59</v>
      </c>
      <c r="E2217">
        <v>30763533068.4842</v>
      </c>
    </row>
    <row r="2218" spans="1:5">
      <c r="A2218" t="s">
        <v>7</v>
      </c>
      <c r="B2218" t="s">
        <v>83</v>
      </c>
      <c r="C2218">
        <v>-10</v>
      </c>
      <c r="D2218" t="s">
        <v>59</v>
      </c>
      <c r="E2218">
        <v>28182896632.882099</v>
      </c>
    </row>
    <row r="2219" spans="1:5">
      <c r="A2219" t="s">
        <v>7</v>
      </c>
      <c r="B2219" t="s">
        <v>83</v>
      </c>
      <c r="C2219">
        <v>-11</v>
      </c>
      <c r="D2219" t="s">
        <v>59</v>
      </c>
      <c r="E2219">
        <v>28516742985.943699</v>
      </c>
    </row>
    <row r="2220" spans="1:5">
      <c r="A2220" t="s">
        <v>7</v>
      </c>
      <c r="B2220" t="s">
        <v>83</v>
      </c>
      <c r="C2220">
        <v>-12</v>
      </c>
      <c r="D2220" t="s">
        <v>59</v>
      </c>
      <c r="E2220">
        <v>30011756100.899799</v>
      </c>
    </row>
    <row r="2221" spans="1:5">
      <c r="A2221" t="s">
        <v>7</v>
      </c>
      <c r="B2221" t="s">
        <v>83</v>
      </c>
      <c r="C2221">
        <v>-13</v>
      </c>
      <c r="D2221" t="s">
        <v>59</v>
      </c>
      <c r="E2221">
        <v>30541957693.3918</v>
      </c>
    </row>
    <row r="2222" spans="1:5">
      <c r="A2222" t="s">
        <v>7</v>
      </c>
      <c r="B2222" t="s">
        <v>83</v>
      </c>
      <c r="C2222">
        <v>-14</v>
      </c>
      <c r="D2222" t="s">
        <v>59</v>
      </c>
      <c r="E2222">
        <v>27690971306.726299</v>
      </c>
    </row>
    <row r="2223" spans="1:5">
      <c r="A2223" t="s">
        <v>7</v>
      </c>
      <c r="B2223" t="s">
        <v>83</v>
      </c>
      <c r="C2223">
        <v>-15</v>
      </c>
      <c r="D2223" t="s">
        <v>59</v>
      </c>
      <c r="E2223">
        <v>19843773776.7897</v>
      </c>
    </row>
    <row r="2224" spans="1:5">
      <c r="A2224" t="s">
        <v>7</v>
      </c>
      <c r="B2224" t="s">
        <v>83</v>
      </c>
      <c r="C2224">
        <v>-16</v>
      </c>
      <c r="D2224" t="s">
        <v>59</v>
      </c>
      <c r="E2224">
        <v>13634797447.4137</v>
      </c>
    </row>
    <row r="2225" spans="1:5">
      <c r="A2225" t="s">
        <v>7</v>
      </c>
      <c r="B2225" t="s">
        <v>83</v>
      </c>
      <c r="C2225">
        <v>-17</v>
      </c>
      <c r="D2225" t="s">
        <v>59</v>
      </c>
      <c r="E2225">
        <v>12558039841.0383</v>
      </c>
    </row>
    <row r="2226" spans="1:5">
      <c r="A2226" t="s">
        <v>7</v>
      </c>
      <c r="B2226" t="s">
        <v>83</v>
      </c>
      <c r="C2226">
        <v>0</v>
      </c>
      <c r="D2226" t="s">
        <v>74</v>
      </c>
      <c r="E2226">
        <v>0.74219999999999997</v>
      </c>
    </row>
    <row r="2227" spans="1:5">
      <c r="A2227" t="s">
        <v>7</v>
      </c>
      <c r="B2227" t="s">
        <v>83</v>
      </c>
      <c r="C2227">
        <v>-1</v>
      </c>
      <c r="D2227" t="s">
        <v>74</v>
      </c>
      <c r="E2227">
        <v>0.92179999999999995</v>
      </c>
    </row>
    <row r="2228" spans="1:5">
      <c r="A2228" t="s">
        <v>7</v>
      </c>
      <c r="B2228" t="s">
        <v>83</v>
      </c>
      <c r="C2228">
        <v>-2</v>
      </c>
      <c r="D2228" t="s">
        <v>74</v>
      </c>
      <c r="E2228">
        <v>0.91020000000000001</v>
      </c>
    </row>
    <row r="2229" spans="1:5">
      <c r="A2229" t="s">
        <v>7</v>
      </c>
      <c r="B2229" t="s">
        <v>83</v>
      </c>
      <c r="C2229">
        <v>-3</v>
      </c>
      <c r="D2229" t="s">
        <v>74</v>
      </c>
      <c r="E2229">
        <v>0.97160000000000002</v>
      </c>
    </row>
    <row r="2230" spans="1:5">
      <c r="A2230" t="s">
        <v>7</v>
      </c>
      <c r="B2230" t="s">
        <v>83</v>
      </c>
      <c r="C2230">
        <v>-4</v>
      </c>
      <c r="D2230" t="s">
        <v>74</v>
      </c>
      <c r="E2230">
        <v>1.1537999999999999</v>
      </c>
    </row>
    <row r="2231" spans="1:5">
      <c r="A2231" t="s">
        <v>7</v>
      </c>
      <c r="B2231" t="s">
        <v>83</v>
      </c>
      <c r="C2231">
        <v>-5</v>
      </c>
      <c r="D2231" t="s">
        <v>74</v>
      </c>
      <c r="E2231">
        <v>1.2390000000000001</v>
      </c>
    </row>
    <row r="2232" spans="1:5">
      <c r="A2232" t="s">
        <v>7</v>
      </c>
      <c r="B2232" t="s">
        <v>83</v>
      </c>
      <c r="C2232">
        <v>-6</v>
      </c>
      <c r="D2232" t="s">
        <v>74</v>
      </c>
      <c r="E2232">
        <v>0.99170000000000003</v>
      </c>
    </row>
    <row r="2233" spans="1:5">
      <c r="A2233" t="s">
        <v>7</v>
      </c>
      <c r="B2233" t="s">
        <v>83</v>
      </c>
      <c r="C2233">
        <v>-7</v>
      </c>
      <c r="D2233" t="s">
        <v>74</v>
      </c>
      <c r="E2233">
        <v>1.077</v>
      </c>
    </row>
    <row r="2234" spans="1:5">
      <c r="A2234" t="s">
        <v>7</v>
      </c>
      <c r="B2234" t="s">
        <v>83</v>
      </c>
      <c r="C2234">
        <v>-8</v>
      </c>
      <c r="D2234" t="s">
        <v>74</v>
      </c>
      <c r="E2234">
        <v>1.1560999999999999</v>
      </c>
    </row>
    <row r="2235" spans="1:5">
      <c r="A2235" t="s">
        <v>7</v>
      </c>
      <c r="B2235" t="s">
        <v>83</v>
      </c>
      <c r="C2235">
        <v>-9</v>
      </c>
      <c r="D2235" t="s">
        <v>74</v>
      </c>
      <c r="E2235">
        <v>1.1500999999999999</v>
      </c>
    </row>
    <row r="2236" spans="1:5">
      <c r="A2236" t="s">
        <v>7</v>
      </c>
      <c r="B2236" t="s">
        <v>83</v>
      </c>
      <c r="C2236">
        <v>-10</v>
      </c>
      <c r="D2236" t="s">
        <v>74</v>
      </c>
      <c r="E2236">
        <v>1.3775999999999999</v>
      </c>
    </row>
    <row r="2237" spans="1:5">
      <c r="A2237" t="s">
        <v>7</v>
      </c>
      <c r="B2237" t="s">
        <v>83</v>
      </c>
      <c r="C2237">
        <v>-11</v>
      </c>
      <c r="D2237" t="s">
        <v>74</v>
      </c>
      <c r="E2237">
        <v>1.1996</v>
      </c>
    </row>
    <row r="2238" spans="1:5">
      <c r="A2238" t="s">
        <v>7</v>
      </c>
      <c r="B2238" t="s">
        <v>83</v>
      </c>
      <c r="C2238">
        <v>-12</v>
      </c>
      <c r="D2238" t="s">
        <v>74</v>
      </c>
      <c r="E2238">
        <v>1.0043</v>
      </c>
    </row>
    <row r="2239" spans="1:5">
      <c r="A2239" t="s">
        <v>7</v>
      </c>
      <c r="B2239" t="s">
        <v>83</v>
      </c>
      <c r="C2239">
        <v>-13</v>
      </c>
      <c r="D2239" t="s">
        <v>74</v>
      </c>
      <c r="E2239">
        <v>0.87629999999999997</v>
      </c>
    </row>
    <row r="2240" spans="1:5">
      <c r="A2240" t="s">
        <v>7</v>
      </c>
      <c r="B2240" t="s">
        <v>83</v>
      </c>
      <c r="C2240">
        <v>-14</v>
      </c>
      <c r="D2240" t="s">
        <v>74</v>
      </c>
      <c r="E2240">
        <v>0.95840000000000003</v>
      </c>
    </row>
    <row r="2241" spans="1:5">
      <c r="A2241" t="s">
        <v>7</v>
      </c>
      <c r="B2241" t="s">
        <v>83</v>
      </c>
      <c r="C2241">
        <v>-15</v>
      </c>
      <c r="D2241" t="s">
        <v>74</v>
      </c>
      <c r="E2241">
        <v>1.6996</v>
      </c>
    </row>
    <row r="2242" spans="1:5">
      <c r="A2242" t="s">
        <v>7</v>
      </c>
      <c r="B2242" t="s">
        <v>83</v>
      </c>
      <c r="C2242">
        <v>-16</v>
      </c>
      <c r="D2242" t="s">
        <v>74</v>
      </c>
      <c r="E2242">
        <v>2.1554000000000002</v>
      </c>
    </row>
    <row r="2243" spans="1:5">
      <c r="A2243" t="s">
        <v>7</v>
      </c>
      <c r="B2243" t="s">
        <v>83</v>
      </c>
      <c r="C2243">
        <v>-17</v>
      </c>
      <c r="D2243" t="s">
        <v>74</v>
      </c>
      <c r="E2243">
        <v>2.0920999999999998</v>
      </c>
    </row>
    <row r="2244" spans="1:5">
      <c r="A2244" t="s">
        <v>7</v>
      </c>
      <c r="B2244" t="s">
        <v>83</v>
      </c>
      <c r="C2244">
        <v>0</v>
      </c>
      <c r="D2244" t="s">
        <v>65</v>
      </c>
      <c r="E2244">
        <v>22132941213.7682</v>
      </c>
    </row>
    <row r="2245" spans="1:5">
      <c r="A2245" t="s">
        <v>7</v>
      </c>
      <c r="B2245" t="s">
        <v>83</v>
      </c>
      <c r="C2245">
        <v>-1</v>
      </c>
      <c r="D2245" t="s">
        <v>65</v>
      </c>
      <c r="E2245">
        <v>16730697116.783701</v>
      </c>
    </row>
    <row r="2246" spans="1:5">
      <c r="A2246" t="s">
        <v>7</v>
      </c>
      <c r="B2246" t="s">
        <v>83</v>
      </c>
      <c r="C2246">
        <v>-2</v>
      </c>
      <c r="D2246" t="s">
        <v>65</v>
      </c>
      <c r="E2246">
        <v>14555038010.0058</v>
      </c>
    </row>
    <row r="2247" spans="1:5">
      <c r="A2247" t="s">
        <v>7</v>
      </c>
      <c r="B2247" t="s">
        <v>83</v>
      </c>
      <c r="C2247">
        <v>-3</v>
      </c>
      <c r="D2247" t="s">
        <v>65</v>
      </c>
      <c r="E2247">
        <v>15446915004.473801</v>
      </c>
    </row>
    <row r="2248" spans="1:5">
      <c r="A2248" t="s">
        <v>7</v>
      </c>
      <c r="B2248" t="s">
        <v>83</v>
      </c>
      <c r="C2248">
        <v>-4</v>
      </c>
      <c r="D2248" t="s">
        <v>65</v>
      </c>
      <c r="E2248">
        <v>8716484297.2131004</v>
      </c>
    </row>
    <row r="2249" spans="1:5">
      <c r="A2249" t="s">
        <v>7</v>
      </c>
      <c r="B2249" t="s">
        <v>83</v>
      </c>
      <c r="C2249">
        <v>-5</v>
      </c>
      <c r="D2249" t="s">
        <v>65</v>
      </c>
      <c r="E2249">
        <v>2736616313.1508999</v>
      </c>
    </row>
    <row r="2250" spans="1:5">
      <c r="A2250" t="s">
        <v>7</v>
      </c>
      <c r="B2250" t="s">
        <v>83</v>
      </c>
      <c r="C2250">
        <v>-6</v>
      </c>
      <c r="D2250" t="s">
        <v>65</v>
      </c>
      <c r="E2250">
        <v>2757161208.4354</v>
      </c>
    </row>
    <row r="2251" spans="1:5">
      <c r="A2251" t="s">
        <v>7</v>
      </c>
      <c r="B2251" t="s">
        <v>83</v>
      </c>
      <c r="C2251">
        <v>-7</v>
      </c>
      <c r="D2251" t="s">
        <v>65</v>
      </c>
      <c r="E2251">
        <v>2012446561.3218999</v>
      </c>
    </row>
    <row r="2252" spans="1:5">
      <c r="A2252" t="s">
        <v>7</v>
      </c>
      <c r="B2252" t="s">
        <v>83</v>
      </c>
      <c r="C2252">
        <v>-8</v>
      </c>
      <c r="D2252" t="s">
        <v>65</v>
      </c>
      <c r="E2252">
        <v>2399108974.3291001</v>
      </c>
    </row>
    <row r="2253" spans="1:5">
      <c r="A2253" t="s">
        <v>7</v>
      </c>
      <c r="B2253" t="s">
        <v>83</v>
      </c>
      <c r="C2253">
        <v>-9</v>
      </c>
      <c r="D2253" t="s">
        <v>65</v>
      </c>
      <c r="E2253">
        <v>2356622640.6304002</v>
      </c>
    </row>
    <row r="2254" spans="1:5">
      <c r="A2254" t="s">
        <v>7</v>
      </c>
      <c r="B2254" t="s">
        <v>83</v>
      </c>
      <c r="C2254">
        <v>-10</v>
      </c>
      <c r="D2254" t="s">
        <v>65</v>
      </c>
      <c r="E2254">
        <v>2784999045.4057999</v>
      </c>
    </row>
    <row r="2255" spans="1:5">
      <c r="A2255" t="s">
        <v>7</v>
      </c>
      <c r="B2255" t="s">
        <v>83</v>
      </c>
      <c r="C2255">
        <v>-11</v>
      </c>
      <c r="D2255" t="s">
        <v>65</v>
      </c>
      <c r="E2255">
        <v>1350911597.0025001</v>
      </c>
    </row>
    <row r="2256" spans="1:5">
      <c r="A2256" t="s">
        <v>7</v>
      </c>
      <c r="B2256" t="s">
        <v>83</v>
      </c>
      <c r="C2256">
        <v>-12</v>
      </c>
      <c r="D2256" t="s">
        <v>65</v>
      </c>
      <c r="E2256">
        <v>1558214296.4166999</v>
      </c>
    </row>
    <row r="2257" spans="1:5">
      <c r="A2257" t="s">
        <v>7</v>
      </c>
      <c r="B2257" t="s">
        <v>83</v>
      </c>
      <c r="C2257">
        <v>-13</v>
      </c>
      <c r="D2257" t="s">
        <v>65</v>
      </c>
      <c r="E2257">
        <v>1760432702.5836999</v>
      </c>
    </row>
    <row r="2258" spans="1:5">
      <c r="A2258" t="s">
        <v>7</v>
      </c>
      <c r="B2258" t="s">
        <v>83</v>
      </c>
      <c r="C2258">
        <v>-14</v>
      </c>
      <c r="D2258" t="s">
        <v>65</v>
      </c>
      <c r="E2258">
        <v>1954047136.2802999</v>
      </c>
    </row>
    <row r="2259" spans="1:5">
      <c r="A2259" t="s">
        <v>7</v>
      </c>
      <c r="B2259" t="s">
        <v>83</v>
      </c>
      <c r="C2259">
        <v>-15</v>
      </c>
      <c r="D2259" t="s">
        <v>65</v>
      </c>
      <c r="E2259">
        <v>1491416459.8139</v>
      </c>
    </row>
    <row r="2260" spans="1:5">
      <c r="A2260" t="s">
        <v>7</v>
      </c>
      <c r="B2260" t="s">
        <v>83</v>
      </c>
      <c r="C2260">
        <v>-16</v>
      </c>
      <c r="D2260" t="s">
        <v>65</v>
      </c>
      <c r="E2260">
        <v>1460185140.3952999</v>
      </c>
    </row>
    <row r="2261" spans="1:5">
      <c r="A2261" t="s">
        <v>7</v>
      </c>
      <c r="B2261" t="s">
        <v>83</v>
      </c>
      <c r="C2261">
        <v>-17</v>
      </c>
      <c r="D2261" t="s">
        <v>65</v>
      </c>
      <c r="E2261">
        <v>982721353.5697</v>
      </c>
    </row>
    <row r="2262" spans="1:5">
      <c r="A2262" t="s">
        <v>7</v>
      </c>
      <c r="B2262" t="s">
        <v>83</v>
      </c>
      <c r="C2262">
        <v>0</v>
      </c>
      <c r="D2262" t="s">
        <v>62</v>
      </c>
      <c r="E2262">
        <v>-1195000000</v>
      </c>
    </row>
    <row r="2263" spans="1:5">
      <c r="A2263" t="s">
        <v>7</v>
      </c>
      <c r="B2263" t="s">
        <v>83</v>
      </c>
      <c r="C2263">
        <v>-1</v>
      </c>
      <c r="D2263" t="s">
        <v>62</v>
      </c>
      <c r="E2263">
        <v>-1195000000</v>
      </c>
    </row>
    <row r="2264" spans="1:5">
      <c r="A2264" t="s">
        <v>7</v>
      </c>
      <c r="B2264" t="s">
        <v>83</v>
      </c>
      <c r="C2264">
        <v>-2</v>
      </c>
      <c r="D2264" t="s">
        <v>62</v>
      </c>
      <c r="E2264">
        <v>-1369000000</v>
      </c>
    </row>
    <row r="2265" spans="1:5">
      <c r="A2265" t="s">
        <v>7</v>
      </c>
      <c r="B2265" t="s">
        <v>83</v>
      </c>
      <c r="C2265">
        <v>-3</v>
      </c>
      <c r="D2265" t="s">
        <v>62</v>
      </c>
      <c r="E2265">
        <v>-937000000</v>
      </c>
    </row>
    <row r="2266" spans="1:5">
      <c r="A2266" t="s">
        <v>7</v>
      </c>
      <c r="B2266" t="s">
        <v>83</v>
      </c>
      <c r="C2266">
        <v>-4</v>
      </c>
      <c r="D2266" t="s">
        <v>62</v>
      </c>
      <c r="E2266">
        <v>-582000000</v>
      </c>
    </row>
    <row r="2267" spans="1:5">
      <c r="A2267" t="s">
        <v>7</v>
      </c>
      <c r="B2267" t="s">
        <v>83</v>
      </c>
      <c r="C2267">
        <v>-5</v>
      </c>
      <c r="D2267" t="s">
        <v>62</v>
      </c>
      <c r="E2267">
        <v>0</v>
      </c>
    </row>
    <row r="2268" spans="1:5">
      <c r="A2268" t="s">
        <v>7</v>
      </c>
      <c r="B2268" t="s">
        <v>83</v>
      </c>
      <c r="C2268">
        <v>-6</v>
      </c>
      <c r="D2268" t="s">
        <v>62</v>
      </c>
      <c r="E2268">
        <v>0</v>
      </c>
    </row>
    <row r="2269" spans="1:5">
      <c r="A2269" t="s">
        <v>7</v>
      </c>
      <c r="B2269" t="s">
        <v>83</v>
      </c>
      <c r="C2269">
        <v>-7</v>
      </c>
      <c r="D2269" t="s">
        <v>62</v>
      </c>
      <c r="E2269">
        <v>0</v>
      </c>
    </row>
    <row r="2270" spans="1:5">
      <c r="A2270" t="s">
        <v>7</v>
      </c>
      <c r="B2270" t="s">
        <v>83</v>
      </c>
      <c r="C2270">
        <v>-8</v>
      </c>
      <c r="D2270" t="s">
        <v>62</v>
      </c>
      <c r="E2270">
        <v>0</v>
      </c>
    </row>
    <row r="2271" spans="1:5">
      <c r="A2271" t="s">
        <v>7</v>
      </c>
      <c r="B2271" t="s">
        <v>83</v>
      </c>
      <c r="C2271">
        <v>-9</v>
      </c>
      <c r="D2271" t="s">
        <v>62</v>
      </c>
      <c r="E2271">
        <v>0</v>
      </c>
    </row>
    <row r="2272" spans="1:5">
      <c r="A2272" t="s">
        <v>7</v>
      </c>
      <c r="B2272" t="s">
        <v>83</v>
      </c>
      <c r="C2272">
        <v>-10</v>
      </c>
      <c r="D2272" t="s">
        <v>62</v>
      </c>
      <c r="E2272">
        <v>0</v>
      </c>
    </row>
    <row r="2273" spans="1:5">
      <c r="A2273" t="s">
        <v>7</v>
      </c>
      <c r="B2273" t="s">
        <v>83</v>
      </c>
      <c r="C2273">
        <v>-11</v>
      </c>
      <c r="D2273" t="s">
        <v>62</v>
      </c>
      <c r="E2273">
        <v>0</v>
      </c>
    </row>
    <row r="2274" spans="1:5">
      <c r="A2274" t="s">
        <v>7</v>
      </c>
      <c r="B2274" t="s">
        <v>83</v>
      </c>
      <c r="C2274">
        <v>-12</v>
      </c>
      <c r="D2274" t="s">
        <v>62</v>
      </c>
      <c r="E2274">
        <v>-513000000</v>
      </c>
    </row>
    <row r="2275" spans="1:5">
      <c r="A2275" t="s">
        <v>7</v>
      </c>
      <c r="B2275" t="s">
        <v>83</v>
      </c>
      <c r="C2275">
        <v>-13</v>
      </c>
      <c r="D2275" t="s">
        <v>62</v>
      </c>
      <c r="E2275">
        <v>-96000000</v>
      </c>
    </row>
    <row r="2276" spans="1:5">
      <c r="A2276" t="s">
        <v>7</v>
      </c>
      <c r="B2276" t="s">
        <v>83</v>
      </c>
      <c r="C2276">
        <v>-14</v>
      </c>
      <c r="D2276" t="s">
        <v>62</v>
      </c>
      <c r="E2276">
        <v>0</v>
      </c>
    </row>
    <row r="2277" spans="1:5">
      <c r="A2277" t="s">
        <v>7</v>
      </c>
      <c r="B2277" t="s">
        <v>83</v>
      </c>
      <c r="C2277">
        <v>-15</v>
      </c>
      <c r="D2277" t="s">
        <v>62</v>
      </c>
      <c r="E2277">
        <v>-545000000</v>
      </c>
    </row>
    <row r="2278" spans="1:5">
      <c r="A2278" t="s">
        <v>7</v>
      </c>
      <c r="B2278" t="s">
        <v>83</v>
      </c>
      <c r="C2278">
        <v>-16</v>
      </c>
      <c r="D2278" t="s">
        <v>62</v>
      </c>
      <c r="E2278">
        <v>-2457000000</v>
      </c>
    </row>
    <row r="2279" spans="1:5">
      <c r="A2279" t="s">
        <v>7</v>
      </c>
      <c r="B2279" t="s">
        <v>83</v>
      </c>
      <c r="C2279">
        <v>-17</v>
      </c>
      <c r="D2279" t="s">
        <v>62</v>
      </c>
      <c r="E2279">
        <v>-769000000</v>
      </c>
    </row>
    <row r="2280" spans="1:5">
      <c r="A2280" t="s">
        <v>7</v>
      </c>
      <c r="B2280" t="s">
        <v>83</v>
      </c>
      <c r="C2280">
        <v>0</v>
      </c>
      <c r="D2280" t="s">
        <v>72</v>
      </c>
      <c r="E2280">
        <v>140626200000</v>
      </c>
    </row>
    <row r="2281" spans="1:5">
      <c r="A2281" t="s">
        <v>7</v>
      </c>
      <c r="B2281" t="s">
        <v>83</v>
      </c>
      <c r="C2281">
        <v>-1</v>
      </c>
      <c r="D2281" t="s">
        <v>72</v>
      </c>
      <c r="E2281">
        <v>178287400000</v>
      </c>
    </row>
    <row r="2282" spans="1:5">
      <c r="A2282" t="s">
        <v>7</v>
      </c>
      <c r="B2282" t="s">
        <v>83</v>
      </c>
      <c r="C2282">
        <v>-2</v>
      </c>
      <c r="D2282" t="s">
        <v>72</v>
      </c>
      <c r="E2282">
        <v>127155200000</v>
      </c>
    </row>
    <row r="2283" spans="1:5">
      <c r="A2283" t="s">
        <v>7</v>
      </c>
      <c r="B2283" t="s">
        <v>83</v>
      </c>
      <c r="C2283">
        <v>-3</v>
      </c>
      <c r="D2283" t="s">
        <v>72</v>
      </c>
      <c r="E2283">
        <v>100017120000</v>
      </c>
    </row>
    <row r="2284" spans="1:5">
      <c r="A2284" t="s">
        <v>7</v>
      </c>
      <c r="B2284" t="s">
        <v>83</v>
      </c>
      <c r="C2284">
        <v>-4</v>
      </c>
      <c r="D2284" t="s">
        <v>72</v>
      </c>
      <c r="E2284">
        <v>121250000000</v>
      </c>
    </row>
    <row r="2285" spans="1:5">
      <c r="A2285" t="s">
        <v>7</v>
      </c>
      <c r="B2285" t="s">
        <v>83</v>
      </c>
      <c r="C2285">
        <v>-5</v>
      </c>
      <c r="D2285" t="s">
        <v>72</v>
      </c>
      <c r="E2285">
        <v>114849240000</v>
      </c>
    </row>
    <row r="2286" spans="1:5">
      <c r="A2286" t="s">
        <v>7</v>
      </c>
      <c r="B2286" t="s">
        <v>83</v>
      </c>
      <c r="C2286">
        <v>-6</v>
      </c>
      <c r="D2286" t="s">
        <v>72</v>
      </c>
      <c r="E2286">
        <v>112282590000</v>
      </c>
    </row>
    <row r="2287" spans="1:5">
      <c r="A2287" t="s">
        <v>7</v>
      </c>
      <c r="B2287" t="s">
        <v>83</v>
      </c>
      <c r="C2287">
        <v>-7</v>
      </c>
      <c r="D2287" t="s">
        <v>72</v>
      </c>
      <c r="E2287">
        <v>78869160000</v>
      </c>
    </row>
    <row r="2288" spans="1:5">
      <c r="A2288" t="s">
        <v>7</v>
      </c>
      <c r="B2288" t="s">
        <v>83</v>
      </c>
      <c r="C2288">
        <v>-8</v>
      </c>
      <c r="D2288" t="s">
        <v>72</v>
      </c>
      <c r="E2288">
        <v>155636160000</v>
      </c>
    </row>
    <row r="2289" spans="1:5">
      <c r="A2289" t="s">
        <v>7</v>
      </c>
      <c r="B2289" t="s">
        <v>83</v>
      </c>
      <c r="C2289">
        <v>-9</v>
      </c>
      <c r="D2289" t="s">
        <v>72</v>
      </c>
      <c r="E2289">
        <v>117389250000</v>
      </c>
    </row>
    <row r="2290" spans="1:5">
      <c r="A2290" t="s">
        <v>7</v>
      </c>
      <c r="B2290" t="s">
        <v>83</v>
      </c>
      <c r="C2290">
        <v>-10</v>
      </c>
      <c r="D2290" t="s">
        <v>72</v>
      </c>
      <c r="E2290">
        <v>152405760000</v>
      </c>
    </row>
    <row r="2291" spans="1:5">
      <c r="A2291" t="s">
        <v>7</v>
      </c>
      <c r="B2291" t="s">
        <v>83</v>
      </c>
      <c r="C2291">
        <v>-11</v>
      </c>
      <c r="D2291" t="s">
        <v>72</v>
      </c>
      <c r="E2291">
        <v>150656000000</v>
      </c>
    </row>
    <row r="2292" spans="1:5">
      <c r="A2292" t="s">
        <v>7</v>
      </c>
      <c r="B2292" t="s">
        <v>83</v>
      </c>
      <c r="C2292">
        <v>-12</v>
      </c>
      <c r="D2292" t="s">
        <v>72</v>
      </c>
      <c r="E2292">
        <v>204686720000</v>
      </c>
    </row>
    <row r="2293" spans="1:5">
      <c r="A2293" t="s">
        <v>7</v>
      </c>
      <c r="B2293" t="s">
        <v>83</v>
      </c>
      <c r="C2293">
        <v>-13</v>
      </c>
      <c r="D2293" t="s">
        <v>72</v>
      </c>
      <c r="E2293">
        <v>109076400000</v>
      </c>
    </row>
    <row r="2294" spans="1:5">
      <c r="A2294" t="s">
        <v>7</v>
      </c>
      <c r="B2294" t="s">
        <v>83</v>
      </c>
      <c r="C2294">
        <v>-14</v>
      </c>
      <c r="D2294" t="s">
        <v>72</v>
      </c>
      <c r="E2294">
        <v>216523840000</v>
      </c>
    </row>
    <row r="2295" spans="1:5">
      <c r="A2295" t="s">
        <v>7</v>
      </c>
      <c r="B2295" t="s">
        <v>83</v>
      </c>
      <c r="C2295">
        <v>-15</v>
      </c>
      <c r="D2295" t="s">
        <v>72</v>
      </c>
      <c r="E2295">
        <v>201672540000</v>
      </c>
    </row>
    <row r="2296" spans="1:5">
      <c r="A2296" t="s">
        <v>7</v>
      </c>
      <c r="B2296" t="s">
        <v>83</v>
      </c>
      <c r="C2296">
        <v>-16</v>
      </c>
      <c r="D2296" t="s">
        <v>72</v>
      </c>
      <c r="E2296">
        <v>276324120000</v>
      </c>
    </row>
    <row r="2297" spans="1:5">
      <c r="A2297" t="s">
        <v>7</v>
      </c>
      <c r="B2297" t="s">
        <v>83</v>
      </c>
      <c r="C2297">
        <v>-17</v>
      </c>
      <c r="D2297" t="s">
        <v>72</v>
      </c>
      <c r="E2297">
        <v>208500000000</v>
      </c>
    </row>
    <row r="2298" spans="1:5">
      <c r="A2298" t="s">
        <v>7</v>
      </c>
      <c r="B2298" t="s">
        <v>83</v>
      </c>
      <c r="C2298">
        <v>0</v>
      </c>
      <c r="D2298" t="s">
        <v>60</v>
      </c>
      <c r="E2298">
        <v>20527760000</v>
      </c>
    </row>
    <row r="2299" spans="1:5">
      <c r="A2299" t="s">
        <v>7</v>
      </c>
      <c r="B2299" t="s">
        <v>83</v>
      </c>
      <c r="C2299">
        <v>-1</v>
      </c>
      <c r="D2299" t="s">
        <v>60</v>
      </c>
      <c r="E2299">
        <v>23825600000</v>
      </c>
    </row>
    <row r="2300" spans="1:5">
      <c r="A2300" t="s">
        <v>7</v>
      </c>
      <c r="B2300" t="s">
        <v>83</v>
      </c>
      <c r="C2300">
        <v>-2</v>
      </c>
      <c r="D2300" t="s">
        <v>60</v>
      </c>
      <c r="E2300">
        <v>27996840000</v>
      </c>
    </row>
    <row r="2301" spans="1:5">
      <c r="A2301" t="s">
        <v>7</v>
      </c>
      <c r="B2301" t="s">
        <v>83</v>
      </c>
      <c r="C2301">
        <v>-3</v>
      </c>
      <c r="D2301" t="s">
        <v>60</v>
      </c>
      <c r="E2301">
        <v>23214180000</v>
      </c>
    </row>
    <row r="2302" spans="1:5">
      <c r="A2302" t="s">
        <v>7</v>
      </c>
      <c r="B2302" t="s">
        <v>83</v>
      </c>
      <c r="C2302">
        <v>-4</v>
      </c>
      <c r="D2302" t="s">
        <v>60</v>
      </c>
      <c r="E2302">
        <v>16337020000</v>
      </c>
    </row>
    <row r="2303" spans="1:5">
      <c r="A2303" t="s">
        <v>7</v>
      </c>
      <c r="B2303" t="s">
        <v>83</v>
      </c>
      <c r="C2303">
        <v>-5</v>
      </c>
      <c r="D2303" t="s">
        <v>60</v>
      </c>
      <c r="E2303">
        <v>25918540000</v>
      </c>
    </row>
    <row r="2304" spans="1:5">
      <c r="A2304" t="s">
        <v>7</v>
      </c>
      <c r="B2304" t="s">
        <v>83</v>
      </c>
      <c r="C2304">
        <v>-6</v>
      </c>
      <c r="D2304" t="s">
        <v>60</v>
      </c>
      <c r="E2304">
        <v>19108460000</v>
      </c>
    </row>
    <row r="2305" spans="1:5">
      <c r="A2305" t="s">
        <v>7</v>
      </c>
      <c r="B2305" t="s">
        <v>83</v>
      </c>
      <c r="C2305">
        <v>-7</v>
      </c>
      <c r="D2305" t="s">
        <v>60</v>
      </c>
      <c r="E2305">
        <v>14367280000</v>
      </c>
    </row>
    <row r="2306" spans="1:5">
      <c r="A2306" t="s">
        <v>7</v>
      </c>
      <c r="B2306" t="s">
        <v>83</v>
      </c>
      <c r="C2306">
        <v>-8</v>
      </c>
      <c r="D2306" t="s">
        <v>60</v>
      </c>
      <c r="E2306">
        <v>19981320000</v>
      </c>
    </row>
    <row r="2307" spans="1:5">
      <c r="A2307" t="s">
        <v>7</v>
      </c>
      <c r="B2307" t="s">
        <v>83</v>
      </c>
      <c r="C2307">
        <v>-9</v>
      </c>
      <c r="D2307" t="s">
        <v>60</v>
      </c>
      <c r="E2307">
        <v>13715360000</v>
      </c>
    </row>
    <row r="2308" spans="1:5">
      <c r="A2308" t="s">
        <v>7</v>
      </c>
      <c r="B2308" t="s">
        <v>83</v>
      </c>
      <c r="C2308">
        <v>-10</v>
      </c>
      <c r="D2308" t="s">
        <v>60</v>
      </c>
      <c r="E2308">
        <v>16667480000</v>
      </c>
    </row>
    <row r="2309" spans="1:5">
      <c r="A2309" t="s">
        <v>7</v>
      </c>
      <c r="B2309" t="s">
        <v>83</v>
      </c>
      <c r="C2309">
        <v>-11</v>
      </c>
      <c r="D2309" t="s">
        <v>60</v>
      </c>
      <c r="E2309">
        <v>18680550000</v>
      </c>
    </row>
    <row r="2310" spans="1:5">
      <c r="A2310" t="s">
        <v>7</v>
      </c>
      <c r="B2310" t="s">
        <v>83</v>
      </c>
      <c r="C2310">
        <v>-12</v>
      </c>
      <c r="D2310" t="s">
        <v>60</v>
      </c>
      <c r="E2310">
        <v>17036950000</v>
      </c>
    </row>
    <row r="2311" spans="1:5">
      <c r="A2311" t="s">
        <v>7</v>
      </c>
      <c r="B2311" t="s">
        <v>83</v>
      </c>
      <c r="C2311">
        <v>-13</v>
      </c>
      <c r="D2311" t="s">
        <v>60</v>
      </c>
      <c r="E2311">
        <v>12482800000</v>
      </c>
    </row>
    <row r="2312" spans="1:5">
      <c r="A2312" t="s">
        <v>7</v>
      </c>
      <c r="B2312" t="s">
        <v>83</v>
      </c>
      <c r="C2312">
        <v>-14</v>
      </c>
      <c r="D2312" t="s">
        <v>60</v>
      </c>
      <c r="E2312">
        <v>12493220000</v>
      </c>
    </row>
    <row r="2313" spans="1:5">
      <c r="A2313" t="s">
        <v>7</v>
      </c>
      <c r="B2313" t="s">
        <v>83</v>
      </c>
      <c r="C2313">
        <v>-15</v>
      </c>
      <c r="D2313" t="s">
        <v>60</v>
      </c>
      <c r="E2313">
        <v>16860480000</v>
      </c>
    </row>
    <row r="2314" spans="1:5">
      <c r="A2314" t="s">
        <v>7</v>
      </c>
      <c r="B2314" t="s">
        <v>83</v>
      </c>
      <c r="C2314">
        <v>-16</v>
      </c>
      <c r="D2314" t="s">
        <v>60</v>
      </c>
      <c r="E2314">
        <v>19111220000</v>
      </c>
    </row>
    <row r="2315" spans="1:5">
      <c r="A2315" t="s">
        <v>7</v>
      </c>
      <c r="B2315" t="s">
        <v>83</v>
      </c>
      <c r="C2315">
        <v>-17</v>
      </c>
      <c r="D2315" t="s">
        <v>60</v>
      </c>
      <c r="E2315">
        <v>12465540000</v>
      </c>
    </row>
    <row r="2316" spans="1:5">
      <c r="A2316" t="s">
        <v>7</v>
      </c>
      <c r="B2316" t="s">
        <v>83</v>
      </c>
      <c r="C2316">
        <v>0</v>
      </c>
      <c r="D2316" t="s">
        <v>67</v>
      </c>
      <c r="E2316">
        <v>0</v>
      </c>
    </row>
    <row r="2317" spans="1:5">
      <c r="A2317" t="s">
        <v>7</v>
      </c>
      <c r="B2317" t="s">
        <v>83</v>
      </c>
      <c r="C2317">
        <v>-1</v>
      </c>
      <c r="D2317" t="s">
        <v>67</v>
      </c>
      <c r="E2317">
        <v>0</v>
      </c>
    </row>
    <row r="2318" spans="1:5">
      <c r="A2318" t="s">
        <v>7</v>
      </c>
      <c r="B2318" t="s">
        <v>83</v>
      </c>
      <c r="C2318">
        <v>-2</v>
      </c>
      <c r="D2318" t="s">
        <v>67</v>
      </c>
      <c r="E2318">
        <v>0</v>
      </c>
    </row>
    <row r="2319" spans="1:5">
      <c r="A2319" t="s">
        <v>7</v>
      </c>
      <c r="B2319" t="s">
        <v>83</v>
      </c>
      <c r="C2319">
        <v>-3</v>
      </c>
      <c r="D2319" t="s">
        <v>67</v>
      </c>
      <c r="E2319">
        <v>0</v>
      </c>
    </row>
    <row r="2320" spans="1:5">
      <c r="A2320" t="s">
        <v>7</v>
      </c>
      <c r="B2320" t="s">
        <v>83</v>
      </c>
      <c r="C2320">
        <v>-4</v>
      </c>
      <c r="D2320" t="s">
        <v>67</v>
      </c>
      <c r="E2320">
        <v>0</v>
      </c>
    </row>
    <row r="2321" spans="1:5">
      <c r="A2321" t="s">
        <v>7</v>
      </c>
      <c r="B2321" t="s">
        <v>83</v>
      </c>
      <c r="C2321">
        <v>-5</v>
      </c>
      <c r="D2321" t="s">
        <v>67</v>
      </c>
      <c r="E2321">
        <v>0</v>
      </c>
    </row>
    <row r="2322" spans="1:5">
      <c r="A2322" t="s">
        <v>7</v>
      </c>
      <c r="B2322" t="s">
        <v>83</v>
      </c>
      <c r="C2322">
        <v>-6</v>
      </c>
      <c r="D2322" t="s">
        <v>67</v>
      </c>
      <c r="E2322">
        <v>0</v>
      </c>
    </row>
    <row r="2323" spans="1:5">
      <c r="A2323" t="s">
        <v>7</v>
      </c>
      <c r="B2323" t="s">
        <v>83</v>
      </c>
      <c r="C2323">
        <v>-7</v>
      </c>
      <c r="D2323" t="s">
        <v>67</v>
      </c>
      <c r="E2323">
        <v>0</v>
      </c>
    </row>
    <row r="2324" spans="1:5">
      <c r="A2324" t="s">
        <v>7</v>
      </c>
      <c r="B2324" t="s">
        <v>83</v>
      </c>
      <c r="C2324">
        <v>-8</v>
      </c>
      <c r="D2324" t="s">
        <v>67</v>
      </c>
      <c r="E2324">
        <v>0</v>
      </c>
    </row>
    <row r="2325" spans="1:5">
      <c r="A2325" t="s">
        <v>7</v>
      </c>
      <c r="B2325" t="s">
        <v>83</v>
      </c>
      <c r="C2325">
        <v>-9</v>
      </c>
      <c r="D2325" t="s">
        <v>67</v>
      </c>
      <c r="E2325">
        <v>0</v>
      </c>
    </row>
    <row r="2326" spans="1:5">
      <c r="A2326" t="s">
        <v>7</v>
      </c>
      <c r="B2326" t="s">
        <v>83</v>
      </c>
      <c r="C2326">
        <v>-10</v>
      </c>
      <c r="D2326" t="s">
        <v>67</v>
      </c>
      <c r="E2326">
        <v>0</v>
      </c>
    </row>
    <row r="2327" spans="1:5">
      <c r="A2327" t="s">
        <v>7</v>
      </c>
      <c r="B2327" t="s">
        <v>83</v>
      </c>
      <c r="C2327">
        <v>-11</v>
      </c>
      <c r="D2327" t="s">
        <v>67</v>
      </c>
      <c r="E2327">
        <v>0</v>
      </c>
    </row>
    <row r="2328" spans="1:5">
      <c r="A2328" t="s">
        <v>7</v>
      </c>
      <c r="B2328" t="s">
        <v>83</v>
      </c>
      <c r="C2328">
        <v>-12</v>
      </c>
      <c r="D2328" t="s">
        <v>67</v>
      </c>
      <c r="E2328">
        <v>0</v>
      </c>
    </row>
    <row r="2329" spans="1:5">
      <c r="A2329" t="s">
        <v>7</v>
      </c>
      <c r="B2329" t="s">
        <v>83</v>
      </c>
      <c r="C2329">
        <v>-13</v>
      </c>
      <c r="D2329" t="s">
        <v>67</v>
      </c>
      <c r="E2329">
        <v>0</v>
      </c>
    </row>
    <row r="2330" spans="1:5">
      <c r="A2330" t="s">
        <v>7</v>
      </c>
      <c r="B2330" t="s">
        <v>83</v>
      </c>
      <c r="C2330">
        <v>-14</v>
      </c>
      <c r="D2330" t="s">
        <v>67</v>
      </c>
      <c r="E2330">
        <v>0</v>
      </c>
    </row>
    <row r="2331" spans="1:5">
      <c r="A2331" t="s">
        <v>7</v>
      </c>
      <c r="B2331" t="s">
        <v>83</v>
      </c>
      <c r="C2331">
        <v>-15</v>
      </c>
      <c r="D2331" t="s">
        <v>67</v>
      </c>
      <c r="E2331">
        <v>0</v>
      </c>
    </row>
    <row r="2332" spans="1:5">
      <c r="A2332" t="s">
        <v>7</v>
      </c>
      <c r="B2332" t="s">
        <v>83</v>
      </c>
      <c r="C2332">
        <v>-16</v>
      </c>
      <c r="D2332" t="s">
        <v>67</v>
      </c>
      <c r="E2332">
        <v>0</v>
      </c>
    </row>
    <row r="2333" spans="1:5">
      <c r="A2333" t="s">
        <v>7</v>
      </c>
      <c r="B2333" t="s">
        <v>83</v>
      </c>
      <c r="C2333">
        <v>-17</v>
      </c>
      <c r="D2333" t="s">
        <v>67</v>
      </c>
      <c r="E2333">
        <v>0</v>
      </c>
    </row>
    <row r="2334" spans="1:5">
      <c r="A2334" t="s">
        <v>7</v>
      </c>
      <c r="B2334" t="s">
        <v>83</v>
      </c>
      <c r="C2334">
        <v>0</v>
      </c>
      <c r="D2334" t="s">
        <v>75</v>
      </c>
      <c r="E2334">
        <v>0.19839999999999999</v>
      </c>
    </row>
    <row r="2335" spans="1:5">
      <c r="A2335" t="s">
        <v>7</v>
      </c>
      <c r="B2335" t="s">
        <v>83</v>
      </c>
      <c r="C2335">
        <v>-1</v>
      </c>
      <c r="D2335" t="s">
        <v>75</v>
      </c>
      <c r="E2335">
        <v>0.21310000000000001</v>
      </c>
    </row>
    <row r="2336" spans="1:5">
      <c r="A2336" t="s">
        <v>7</v>
      </c>
      <c r="B2336" t="s">
        <v>83</v>
      </c>
      <c r="C2336">
        <v>-2</v>
      </c>
      <c r="D2336" t="s">
        <v>75</v>
      </c>
      <c r="E2336">
        <v>0.18179999999999999</v>
      </c>
    </row>
    <row r="2337" spans="1:5">
      <c r="A2337" t="s">
        <v>7</v>
      </c>
      <c r="B2337" t="s">
        <v>83</v>
      </c>
      <c r="C2337">
        <v>-3</v>
      </c>
      <c r="D2337" t="s">
        <v>75</v>
      </c>
      <c r="E2337">
        <v>0.20519999999999999</v>
      </c>
    </row>
    <row r="2338" spans="1:5">
      <c r="A2338" t="s">
        <v>7</v>
      </c>
      <c r="B2338" t="s">
        <v>83</v>
      </c>
      <c r="C2338">
        <v>-4</v>
      </c>
      <c r="D2338" t="s">
        <v>75</v>
      </c>
      <c r="E2338">
        <v>0.24149999999999999</v>
      </c>
    </row>
    <row r="2339" spans="1:5">
      <c r="A2339" t="s">
        <v>7</v>
      </c>
      <c r="B2339" t="s">
        <v>83</v>
      </c>
      <c r="C2339">
        <v>-5</v>
      </c>
      <c r="D2339" t="s">
        <v>75</v>
      </c>
      <c r="E2339">
        <v>0.26579999999999998</v>
      </c>
    </row>
    <row r="2340" spans="1:5">
      <c r="A2340" t="s">
        <v>7</v>
      </c>
      <c r="B2340" t="s">
        <v>83</v>
      </c>
      <c r="C2340">
        <v>-6</v>
      </c>
      <c r="D2340" t="s">
        <v>75</v>
      </c>
      <c r="E2340">
        <v>0.1835</v>
      </c>
    </row>
    <row r="2341" spans="1:5">
      <c r="A2341" t="s">
        <v>7</v>
      </c>
      <c r="B2341" t="s">
        <v>83</v>
      </c>
      <c r="C2341">
        <v>-7</v>
      </c>
      <c r="D2341" t="s">
        <v>75</v>
      </c>
      <c r="E2341">
        <v>0.1822</v>
      </c>
    </row>
    <row r="2342" spans="1:5">
      <c r="A2342" t="s">
        <v>7</v>
      </c>
      <c r="B2342" t="s">
        <v>83</v>
      </c>
      <c r="C2342">
        <v>-8</v>
      </c>
      <c r="D2342" t="s">
        <v>75</v>
      </c>
      <c r="E2342">
        <v>0.16839999999999999</v>
      </c>
    </row>
    <row r="2343" spans="1:5">
      <c r="A2343" t="s">
        <v>7</v>
      </c>
      <c r="B2343" t="s">
        <v>83</v>
      </c>
      <c r="C2343">
        <v>-9</v>
      </c>
      <c r="D2343" t="s">
        <v>75</v>
      </c>
      <c r="E2343">
        <v>0.1242</v>
      </c>
    </row>
    <row r="2344" spans="1:5">
      <c r="A2344" t="s">
        <v>7</v>
      </c>
      <c r="B2344" t="s">
        <v>83</v>
      </c>
      <c r="C2344">
        <v>-10</v>
      </c>
      <c r="D2344" t="s">
        <v>75</v>
      </c>
      <c r="E2344">
        <v>0.2102</v>
      </c>
    </row>
    <row r="2345" spans="1:5">
      <c r="A2345" t="s">
        <v>7</v>
      </c>
      <c r="B2345" t="s">
        <v>83</v>
      </c>
      <c r="C2345">
        <v>-11</v>
      </c>
      <c r="D2345" t="s">
        <v>75</v>
      </c>
      <c r="E2345">
        <v>0.19719999999999999</v>
      </c>
    </row>
    <row r="2346" spans="1:5">
      <c r="A2346" t="s">
        <v>7</v>
      </c>
      <c r="B2346" t="s">
        <v>83</v>
      </c>
      <c r="C2346">
        <v>-12</v>
      </c>
      <c r="D2346" t="s">
        <v>75</v>
      </c>
      <c r="E2346">
        <v>0.17630000000000001</v>
      </c>
    </row>
    <row r="2347" spans="1:5">
      <c r="A2347" t="s">
        <v>7</v>
      </c>
      <c r="B2347" t="s">
        <v>83</v>
      </c>
      <c r="C2347">
        <v>-13</v>
      </c>
      <c r="D2347" t="s">
        <v>75</v>
      </c>
      <c r="E2347">
        <v>9.0399999999999994E-2</v>
      </c>
    </row>
    <row r="2348" spans="1:5">
      <c r="A2348" t="s">
        <v>7</v>
      </c>
      <c r="B2348" t="s">
        <v>83</v>
      </c>
      <c r="C2348">
        <v>-14</v>
      </c>
      <c r="D2348" t="s">
        <v>75</v>
      </c>
      <c r="E2348">
        <v>6.3700000000000007E-2</v>
      </c>
    </row>
    <row r="2349" spans="1:5">
      <c r="A2349" t="s">
        <v>7</v>
      </c>
      <c r="B2349" t="s">
        <v>83</v>
      </c>
      <c r="C2349">
        <v>-15</v>
      </c>
      <c r="D2349" t="s">
        <v>75</v>
      </c>
      <c r="E2349">
        <v>0.1653</v>
      </c>
    </row>
    <row r="2350" spans="1:5">
      <c r="A2350" t="s">
        <v>7</v>
      </c>
      <c r="B2350" t="s">
        <v>83</v>
      </c>
      <c r="C2350">
        <v>-16</v>
      </c>
      <c r="D2350" t="s">
        <v>75</v>
      </c>
      <c r="E2350">
        <v>0.21240000000000001</v>
      </c>
    </row>
    <row r="2351" spans="1:5">
      <c r="A2351" t="s">
        <v>7</v>
      </c>
      <c r="B2351" t="s">
        <v>83</v>
      </c>
      <c r="C2351">
        <v>-17</v>
      </c>
      <c r="D2351" t="s">
        <v>75</v>
      </c>
      <c r="E2351">
        <v>0.19800000000000001</v>
      </c>
    </row>
    <row r="2352" spans="1:5">
      <c r="A2352" t="s">
        <v>7</v>
      </c>
      <c r="B2352" t="s">
        <v>83</v>
      </c>
      <c r="C2352">
        <v>0</v>
      </c>
      <c r="D2352" t="s">
        <v>69</v>
      </c>
      <c r="E2352">
        <v>-1794000000</v>
      </c>
    </row>
    <row r="2353" spans="1:5">
      <c r="A2353" t="s">
        <v>7</v>
      </c>
      <c r="B2353" t="s">
        <v>83</v>
      </c>
      <c r="C2353">
        <v>-1</v>
      </c>
      <c r="D2353" t="s">
        <v>69</v>
      </c>
      <c r="E2353">
        <v>-1794000000</v>
      </c>
    </row>
    <row r="2354" spans="1:5">
      <c r="A2354" t="s">
        <v>7</v>
      </c>
      <c r="B2354" t="s">
        <v>83</v>
      </c>
      <c r="C2354">
        <v>-2</v>
      </c>
      <c r="D2354" t="s">
        <v>69</v>
      </c>
      <c r="E2354">
        <v>-1496000000</v>
      </c>
    </row>
    <row r="2355" spans="1:5">
      <c r="A2355" t="s">
        <v>7</v>
      </c>
      <c r="B2355" t="s">
        <v>83</v>
      </c>
      <c r="C2355">
        <v>-3</v>
      </c>
      <c r="D2355" t="s">
        <v>69</v>
      </c>
      <c r="E2355">
        <v>-1925000000</v>
      </c>
    </row>
    <row r="2356" spans="1:5">
      <c r="A2356" t="s">
        <v>7</v>
      </c>
      <c r="B2356" t="s">
        <v>83</v>
      </c>
      <c r="C2356">
        <v>-4</v>
      </c>
      <c r="D2356" t="s">
        <v>69</v>
      </c>
      <c r="E2356">
        <v>-1484000000</v>
      </c>
    </row>
    <row r="2357" spans="1:5">
      <c r="A2357" t="s">
        <v>7</v>
      </c>
      <c r="B2357" t="s">
        <v>83</v>
      </c>
      <c r="C2357">
        <v>-5</v>
      </c>
      <c r="D2357" t="s">
        <v>69</v>
      </c>
      <c r="E2357">
        <v>-668000000</v>
      </c>
    </row>
    <row r="2358" spans="1:5">
      <c r="A2358" t="s">
        <v>7</v>
      </c>
      <c r="B2358" t="s">
        <v>83</v>
      </c>
      <c r="C2358">
        <v>-6</v>
      </c>
      <c r="D2358" t="s">
        <v>69</v>
      </c>
      <c r="E2358">
        <v>-455000000</v>
      </c>
    </row>
    <row r="2359" spans="1:5">
      <c r="A2359" t="s">
        <v>7</v>
      </c>
      <c r="B2359" t="s">
        <v>83</v>
      </c>
      <c r="C2359">
        <v>-7</v>
      </c>
      <c r="D2359" t="s">
        <v>69</v>
      </c>
      <c r="E2359">
        <v>-645000000</v>
      </c>
    </row>
    <row r="2360" spans="1:5">
      <c r="A2360" t="s">
        <v>7</v>
      </c>
      <c r="B2360" t="s">
        <v>83</v>
      </c>
      <c r="C2360">
        <v>-8</v>
      </c>
      <c r="D2360" t="s">
        <v>69</v>
      </c>
      <c r="E2360">
        <v>-522000000</v>
      </c>
    </row>
    <row r="2361" spans="1:5">
      <c r="A2361" t="s">
        <v>7</v>
      </c>
      <c r="B2361" t="s">
        <v>83</v>
      </c>
      <c r="C2361">
        <v>-9</v>
      </c>
      <c r="D2361" t="s">
        <v>69</v>
      </c>
      <c r="E2361">
        <v>-542000000</v>
      </c>
    </row>
    <row r="2362" spans="1:5">
      <c r="A2362" t="s">
        <v>7</v>
      </c>
      <c r="B2362" t="s">
        <v>83</v>
      </c>
      <c r="C2362">
        <v>-10</v>
      </c>
      <c r="D2362" t="s">
        <v>69</v>
      </c>
      <c r="E2362">
        <v>-335000000</v>
      </c>
    </row>
    <row r="2363" spans="1:5">
      <c r="A2363" t="s">
        <v>7</v>
      </c>
      <c r="B2363" t="s">
        <v>83</v>
      </c>
      <c r="C2363">
        <v>-11</v>
      </c>
      <c r="D2363" t="s">
        <v>69</v>
      </c>
      <c r="E2363">
        <v>-263000000</v>
      </c>
    </row>
    <row r="2364" spans="1:5">
      <c r="A2364" t="s">
        <v>7</v>
      </c>
      <c r="B2364" t="s">
        <v>83</v>
      </c>
      <c r="C2364">
        <v>-12</v>
      </c>
      <c r="D2364" t="s">
        <v>69</v>
      </c>
      <c r="E2364">
        <v>-306000000</v>
      </c>
    </row>
    <row r="2365" spans="1:5">
      <c r="A2365" t="s">
        <v>7</v>
      </c>
      <c r="B2365" t="s">
        <v>83</v>
      </c>
      <c r="C2365">
        <v>-13</v>
      </c>
      <c r="D2365" t="s">
        <v>69</v>
      </c>
      <c r="E2365">
        <v>-238000000</v>
      </c>
    </row>
    <row r="2366" spans="1:5">
      <c r="A2366" t="s">
        <v>7</v>
      </c>
      <c r="B2366" t="s">
        <v>83</v>
      </c>
      <c r="C2366">
        <v>-14</v>
      </c>
      <c r="D2366" t="s">
        <v>69</v>
      </c>
      <c r="E2366">
        <v>0</v>
      </c>
    </row>
    <row r="2367" spans="1:5">
      <c r="A2367" t="s">
        <v>7</v>
      </c>
      <c r="B2367" t="s">
        <v>83</v>
      </c>
      <c r="C2367">
        <v>-15</v>
      </c>
      <c r="D2367" t="s">
        <v>69</v>
      </c>
      <c r="E2367">
        <v>0</v>
      </c>
    </row>
    <row r="2368" spans="1:5">
      <c r="A2368" t="s">
        <v>7</v>
      </c>
      <c r="B2368" t="s">
        <v>83</v>
      </c>
      <c r="C2368">
        <v>-16</v>
      </c>
      <c r="D2368" t="s">
        <v>69</v>
      </c>
      <c r="E2368">
        <v>0</v>
      </c>
    </row>
    <row r="2369" spans="1:5">
      <c r="A2369" t="s">
        <v>7</v>
      </c>
      <c r="B2369" t="s">
        <v>83</v>
      </c>
      <c r="C2369">
        <v>-17</v>
      </c>
      <c r="D2369" t="s">
        <v>69</v>
      </c>
      <c r="E2369">
        <v>0</v>
      </c>
    </row>
    <row r="2370" spans="1:5">
      <c r="A2370" t="s">
        <v>7</v>
      </c>
      <c r="B2370" t="s">
        <v>83</v>
      </c>
      <c r="C2370">
        <v>0</v>
      </c>
      <c r="D2370" t="s">
        <v>76</v>
      </c>
      <c r="E2370">
        <v>3.3E-3</v>
      </c>
    </row>
    <row r="2371" spans="1:5">
      <c r="A2371" t="s">
        <v>7</v>
      </c>
      <c r="B2371" t="s">
        <v>83</v>
      </c>
      <c r="C2371">
        <v>-1</v>
      </c>
      <c r="D2371" t="s">
        <v>76</v>
      </c>
      <c r="E2371">
        <v>0.06</v>
      </c>
    </row>
    <row r="2372" spans="1:5">
      <c r="A2372" t="s">
        <v>7</v>
      </c>
      <c r="B2372" t="s">
        <v>83</v>
      </c>
      <c r="C2372">
        <v>-2</v>
      </c>
      <c r="D2372" t="s">
        <v>76</v>
      </c>
      <c r="E2372">
        <v>-1.1900000000000001E-2</v>
      </c>
    </row>
    <row r="2373" spans="1:5">
      <c r="A2373" t="s">
        <v>7</v>
      </c>
      <c r="B2373" t="s">
        <v>83</v>
      </c>
      <c r="C2373">
        <v>-3</v>
      </c>
      <c r="D2373" t="s">
        <v>76</v>
      </c>
      <c r="E2373">
        <v>-1.2200000000000001E-2</v>
      </c>
    </row>
    <row r="2374" spans="1:5">
      <c r="A2374" t="s">
        <v>7</v>
      </c>
      <c r="B2374" t="s">
        <v>83</v>
      </c>
      <c r="C2374">
        <v>-4</v>
      </c>
      <c r="D2374" t="s">
        <v>76</v>
      </c>
      <c r="E2374">
        <v>0.2379</v>
      </c>
    </row>
    <row r="2375" spans="1:5">
      <c r="A2375" t="s">
        <v>7</v>
      </c>
      <c r="B2375" t="s">
        <v>83</v>
      </c>
      <c r="C2375">
        <v>-5</v>
      </c>
      <c r="D2375" t="s">
        <v>76</v>
      </c>
      <c r="E2375">
        <v>0.2419</v>
      </c>
    </row>
    <row r="2376" spans="1:5">
      <c r="A2376" t="s">
        <v>7</v>
      </c>
      <c r="B2376" t="s">
        <v>83</v>
      </c>
      <c r="C2376">
        <v>-6</v>
      </c>
      <c r="D2376" t="s">
        <v>76</v>
      </c>
      <c r="E2376">
        <v>-6.54E-2</v>
      </c>
    </row>
    <row r="2377" spans="1:5">
      <c r="A2377" t="s">
        <v>7</v>
      </c>
      <c r="B2377" t="s">
        <v>83</v>
      </c>
      <c r="C2377">
        <v>-7</v>
      </c>
      <c r="D2377" t="s">
        <v>76</v>
      </c>
      <c r="E2377">
        <v>-1.95E-2</v>
      </c>
    </row>
    <row r="2378" spans="1:5">
      <c r="A2378" t="s">
        <v>7</v>
      </c>
      <c r="B2378" t="s">
        <v>83</v>
      </c>
      <c r="C2378">
        <v>-8</v>
      </c>
      <c r="D2378" t="s">
        <v>76</v>
      </c>
      <c r="E2378">
        <v>8.3400000000000002E-2</v>
      </c>
    </row>
    <row r="2379" spans="1:5">
      <c r="A2379" t="s">
        <v>7</v>
      </c>
      <c r="B2379" t="s">
        <v>83</v>
      </c>
      <c r="C2379">
        <v>-9</v>
      </c>
      <c r="D2379" t="s">
        <v>76</v>
      </c>
      <c r="E2379">
        <v>-8.8700000000000001E-2</v>
      </c>
    </row>
    <row r="2380" spans="1:5">
      <c r="A2380" t="s">
        <v>7</v>
      </c>
      <c r="B2380" t="s">
        <v>83</v>
      </c>
      <c r="C2380">
        <v>-10</v>
      </c>
      <c r="D2380" t="s">
        <v>76</v>
      </c>
      <c r="E2380">
        <v>0.13500000000000001</v>
      </c>
    </row>
    <row r="2381" spans="1:5">
      <c r="A2381" t="s">
        <v>7</v>
      </c>
      <c r="B2381" t="s">
        <v>83</v>
      </c>
      <c r="C2381">
        <v>-11</v>
      </c>
      <c r="D2381" t="s">
        <v>76</v>
      </c>
      <c r="E2381">
        <v>0.13500000000000001</v>
      </c>
    </row>
    <row r="2382" spans="1:5">
      <c r="A2382" t="s">
        <v>7</v>
      </c>
      <c r="B2382" t="s">
        <v>83</v>
      </c>
      <c r="C2382">
        <v>-12</v>
      </c>
      <c r="D2382" t="s">
        <v>76</v>
      </c>
      <c r="E2382">
        <v>0.12620000000000001</v>
      </c>
    </row>
    <row r="2383" spans="1:5">
      <c r="A2383" t="s">
        <v>7</v>
      </c>
      <c r="B2383" t="s">
        <v>83</v>
      </c>
      <c r="C2383">
        <v>-13</v>
      </c>
      <c r="D2383" t="s">
        <v>76</v>
      </c>
      <c r="E2383">
        <v>8.5000000000000006E-3</v>
      </c>
    </row>
    <row r="2384" spans="1:5">
      <c r="A2384" t="s">
        <v>7</v>
      </c>
      <c r="B2384" t="s">
        <v>83</v>
      </c>
      <c r="C2384">
        <v>-14</v>
      </c>
      <c r="D2384" t="s">
        <v>76</v>
      </c>
      <c r="E2384">
        <v>-0.21310000000000001</v>
      </c>
    </row>
    <row r="2385" spans="1:5">
      <c r="A2385" t="s">
        <v>7</v>
      </c>
      <c r="B2385" t="s">
        <v>83</v>
      </c>
      <c r="C2385">
        <v>-15</v>
      </c>
      <c r="D2385" t="s">
        <v>76</v>
      </c>
      <c r="E2385">
        <v>0.14760000000000001</v>
      </c>
    </row>
    <row r="2386" spans="1:5">
      <c r="A2386" t="s">
        <v>7</v>
      </c>
      <c r="B2386" t="s">
        <v>83</v>
      </c>
      <c r="C2386">
        <v>-16</v>
      </c>
      <c r="D2386" t="s">
        <v>76</v>
      </c>
      <c r="E2386">
        <v>0.1186</v>
      </c>
    </row>
    <row r="2387" spans="1:5">
      <c r="A2387" t="s">
        <v>7</v>
      </c>
      <c r="B2387" t="s">
        <v>83</v>
      </c>
      <c r="C2387">
        <v>0</v>
      </c>
      <c r="D2387" t="s">
        <v>58</v>
      </c>
      <c r="E2387">
        <v>0.14729999999999999</v>
      </c>
    </row>
    <row r="2388" spans="1:5">
      <c r="A2388" t="s">
        <v>7</v>
      </c>
      <c r="B2388" t="s">
        <v>83</v>
      </c>
      <c r="C2388">
        <v>-1</v>
      </c>
      <c r="D2388" t="s">
        <v>58</v>
      </c>
      <c r="E2388">
        <v>0.19639999999999999</v>
      </c>
    </row>
    <row r="2389" spans="1:5">
      <c r="A2389" t="s">
        <v>7</v>
      </c>
      <c r="B2389" t="s">
        <v>83</v>
      </c>
      <c r="C2389">
        <v>-2</v>
      </c>
      <c r="D2389" t="s">
        <v>58</v>
      </c>
      <c r="E2389">
        <v>0.16550000000000001</v>
      </c>
    </row>
    <row r="2390" spans="1:5">
      <c r="A2390" t="s">
        <v>7</v>
      </c>
      <c r="B2390" t="s">
        <v>83</v>
      </c>
      <c r="C2390">
        <v>-3</v>
      </c>
      <c r="D2390" t="s">
        <v>58</v>
      </c>
      <c r="E2390">
        <v>0.19939999999999999</v>
      </c>
    </row>
    <row r="2391" spans="1:5">
      <c r="A2391" t="s">
        <v>7</v>
      </c>
      <c r="B2391" t="s">
        <v>83</v>
      </c>
      <c r="C2391">
        <v>-4</v>
      </c>
      <c r="D2391" t="s">
        <v>58</v>
      </c>
      <c r="E2391">
        <v>0.27860000000000001</v>
      </c>
    </row>
    <row r="2392" spans="1:5">
      <c r="A2392" t="s">
        <v>7</v>
      </c>
      <c r="B2392" t="s">
        <v>83</v>
      </c>
      <c r="C2392">
        <v>-5</v>
      </c>
      <c r="D2392" t="s">
        <v>58</v>
      </c>
      <c r="E2392">
        <v>0.32940000000000003</v>
      </c>
    </row>
    <row r="2393" spans="1:5">
      <c r="A2393" t="s">
        <v>7</v>
      </c>
      <c r="B2393" t="s">
        <v>83</v>
      </c>
      <c r="C2393">
        <v>-6</v>
      </c>
      <c r="D2393" t="s">
        <v>58</v>
      </c>
      <c r="E2393">
        <v>0.18190000000000001</v>
      </c>
    </row>
    <row r="2394" spans="1:5">
      <c r="A2394" t="s">
        <v>7</v>
      </c>
      <c r="B2394" t="s">
        <v>83</v>
      </c>
      <c r="C2394">
        <v>-7</v>
      </c>
      <c r="D2394" t="s">
        <v>58</v>
      </c>
      <c r="E2394">
        <v>0.19620000000000001</v>
      </c>
    </row>
    <row r="2395" spans="1:5">
      <c r="A2395" t="s">
        <v>7</v>
      </c>
      <c r="B2395" t="s">
        <v>83</v>
      </c>
      <c r="C2395">
        <v>-8</v>
      </c>
      <c r="D2395" t="s">
        <v>58</v>
      </c>
      <c r="E2395">
        <v>0.19470000000000001</v>
      </c>
    </row>
    <row r="2396" spans="1:5">
      <c r="A2396" t="s">
        <v>7</v>
      </c>
      <c r="B2396" t="s">
        <v>83</v>
      </c>
      <c r="C2396">
        <v>-9</v>
      </c>
      <c r="D2396" t="s">
        <v>58</v>
      </c>
      <c r="E2396">
        <v>0.14280000000000001</v>
      </c>
    </row>
    <row r="2397" spans="1:5">
      <c r="A2397" t="s">
        <v>7</v>
      </c>
      <c r="B2397" t="s">
        <v>83</v>
      </c>
      <c r="C2397">
        <v>-10</v>
      </c>
      <c r="D2397" t="s">
        <v>58</v>
      </c>
      <c r="E2397">
        <v>0.28960000000000002</v>
      </c>
    </row>
    <row r="2398" spans="1:5">
      <c r="A2398" t="s">
        <v>7</v>
      </c>
      <c r="B2398" t="s">
        <v>83</v>
      </c>
      <c r="C2398">
        <v>-11</v>
      </c>
      <c r="D2398" t="s">
        <v>58</v>
      </c>
      <c r="E2398">
        <v>0.2366</v>
      </c>
    </row>
    <row r="2399" spans="1:5">
      <c r="A2399" t="s">
        <v>7</v>
      </c>
      <c r="B2399" t="s">
        <v>83</v>
      </c>
      <c r="C2399">
        <v>-12</v>
      </c>
      <c r="D2399" t="s">
        <v>58</v>
      </c>
      <c r="E2399">
        <v>0.17710000000000001</v>
      </c>
    </row>
    <row r="2400" spans="1:5">
      <c r="A2400" t="s">
        <v>7</v>
      </c>
      <c r="B2400" t="s">
        <v>83</v>
      </c>
      <c r="C2400">
        <v>-13</v>
      </c>
      <c r="D2400" t="s">
        <v>58</v>
      </c>
      <c r="E2400">
        <v>7.9200000000000007E-2</v>
      </c>
    </row>
    <row r="2401" spans="1:5">
      <c r="A2401" t="s">
        <v>7</v>
      </c>
      <c r="B2401" t="s">
        <v>83</v>
      </c>
      <c r="C2401">
        <v>-14</v>
      </c>
      <c r="D2401" t="s">
        <v>58</v>
      </c>
      <c r="E2401">
        <v>6.0999999999999999E-2</v>
      </c>
    </row>
    <row r="2402" spans="1:5">
      <c r="A2402" t="s">
        <v>7</v>
      </c>
      <c r="B2402" t="s">
        <v>83</v>
      </c>
      <c r="C2402">
        <v>-15</v>
      </c>
      <c r="D2402" t="s">
        <v>58</v>
      </c>
      <c r="E2402">
        <v>0.28100000000000003</v>
      </c>
    </row>
    <row r="2403" spans="1:5">
      <c r="A2403" t="s">
        <v>7</v>
      </c>
      <c r="B2403" t="s">
        <v>83</v>
      </c>
      <c r="C2403">
        <v>-16</v>
      </c>
      <c r="D2403" t="s">
        <v>58</v>
      </c>
      <c r="E2403">
        <v>0.4577</v>
      </c>
    </row>
    <row r="2404" spans="1:5">
      <c r="A2404" t="s">
        <v>7</v>
      </c>
      <c r="B2404" t="s">
        <v>83</v>
      </c>
      <c r="C2404">
        <v>-17</v>
      </c>
      <c r="D2404" t="s">
        <v>58</v>
      </c>
      <c r="E2404">
        <v>0.4143</v>
      </c>
    </row>
    <row r="2405" spans="1:5">
      <c r="A2405" t="s">
        <v>7</v>
      </c>
      <c r="B2405" t="s">
        <v>83</v>
      </c>
      <c r="C2405">
        <v>0</v>
      </c>
      <c r="D2405" t="s">
        <v>70</v>
      </c>
      <c r="E2405">
        <v>4719000000</v>
      </c>
    </row>
    <row r="2406" spans="1:5">
      <c r="A2406" t="s">
        <v>7</v>
      </c>
      <c r="B2406" t="s">
        <v>83</v>
      </c>
      <c r="C2406">
        <v>-1</v>
      </c>
      <c r="D2406" t="s">
        <v>70</v>
      </c>
      <c r="E2406">
        <v>4748000000</v>
      </c>
    </row>
    <row r="2407" spans="1:5">
      <c r="A2407" t="s">
        <v>7</v>
      </c>
      <c r="B2407" t="s">
        <v>83</v>
      </c>
      <c r="C2407">
        <v>-2</v>
      </c>
      <c r="D2407" t="s">
        <v>70</v>
      </c>
      <c r="E2407">
        <v>4967000000</v>
      </c>
    </row>
    <row r="2408" spans="1:5">
      <c r="A2408" t="s">
        <v>7</v>
      </c>
      <c r="B2408" t="s">
        <v>83</v>
      </c>
      <c r="C2408">
        <v>-3</v>
      </c>
      <c r="D2408" t="s">
        <v>70</v>
      </c>
      <c r="E2408">
        <v>4944000000</v>
      </c>
    </row>
    <row r="2409" spans="1:5">
      <c r="A2409" t="s">
        <v>7</v>
      </c>
      <c r="B2409" t="s">
        <v>83</v>
      </c>
      <c r="C2409">
        <v>-4</v>
      </c>
      <c r="D2409" t="s">
        <v>70</v>
      </c>
      <c r="E2409">
        <v>5000000000</v>
      </c>
    </row>
    <row r="2410" spans="1:5">
      <c r="A2410" t="s">
        <v>7</v>
      </c>
      <c r="B2410" t="s">
        <v>83</v>
      </c>
      <c r="C2410">
        <v>-5</v>
      </c>
      <c r="D2410" t="s">
        <v>70</v>
      </c>
      <c r="E2410">
        <v>5511000000</v>
      </c>
    </row>
    <row r="2411" spans="1:5">
      <c r="A2411" t="s">
        <v>7</v>
      </c>
      <c r="B2411" t="s">
        <v>83</v>
      </c>
      <c r="C2411">
        <v>-6</v>
      </c>
      <c r="D2411" t="s">
        <v>70</v>
      </c>
      <c r="E2411">
        <v>5523000000</v>
      </c>
    </row>
    <row r="2412" spans="1:5">
      <c r="A2412" t="s">
        <v>7</v>
      </c>
      <c r="B2412" t="s">
        <v>83</v>
      </c>
      <c r="C2412">
        <v>-7</v>
      </c>
      <c r="D2412" t="s">
        <v>70</v>
      </c>
      <c r="E2412">
        <v>5562000000</v>
      </c>
    </row>
    <row r="2413" spans="1:5">
      <c r="A2413" t="s">
        <v>7</v>
      </c>
      <c r="B2413" t="s">
        <v>83</v>
      </c>
      <c r="C2413">
        <v>-8</v>
      </c>
      <c r="D2413" t="s">
        <v>70</v>
      </c>
      <c r="E2413">
        <v>5816000000</v>
      </c>
    </row>
    <row r="2414" spans="1:5">
      <c r="A2414" t="s">
        <v>7</v>
      </c>
      <c r="B2414" t="s">
        <v>83</v>
      </c>
      <c r="C2414">
        <v>-9</v>
      </c>
      <c r="D2414" t="s">
        <v>70</v>
      </c>
      <c r="E2414">
        <v>5797000000</v>
      </c>
    </row>
    <row r="2415" spans="1:5">
      <c r="A2415" t="s">
        <v>7</v>
      </c>
      <c r="B2415" t="s">
        <v>83</v>
      </c>
      <c r="C2415">
        <v>-10</v>
      </c>
      <c r="D2415" t="s">
        <v>70</v>
      </c>
      <c r="E2415">
        <v>6106000000</v>
      </c>
    </row>
    <row r="2416" spans="1:5">
      <c r="A2416" t="s">
        <v>7</v>
      </c>
      <c r="B2416" t="s">
        <v>83</v>
      </c>
      <c r="C2416">
        <v>-11</v>
      </c>
      <c r="D2416" t="s">
        <v>70</v>
      </c>
      <c r="E2416">
        <v>6400000000</v>
      </c>
    </row>
    <row r="2417" spans="1:5">
      <c r="A2417" t="s">
        <v>7</v>
      </c>
      <c r="B2417" t="s">
        <v>83</v>
      </c>
      <c r="C2417">
        <v>-12</v>
      </c>
      <c r="D2417" t="s">
        <v>70</v>
      </c>
      <c r="E2417">
        <v>6527000000</v>
      </c>
    </row>
    <row r="2418" spans="1:5">
      <c r="A2418" t="s">
        <v>7</v>
      </c>
      <c r="B2418" t="s">
        <v>83</v>
      </c>
      <c r="C2418">
        <v>-13</v>
      </c>
      <c r="D2418" t="s">
        <v>70</v>
      </c>
      <c r="E2418">
        <v>6651000000</v>
      </c>
    </row>
    <row r="2419" spans="1:5">
      <c r="A2419" t="s">
        <v>7</v>
      </c>
      <c r="B2419" t="s">
        <v>83</v>
      </c>
      <c r="C2419">
        <v>-14</v>
      </c>
      <c r="D2419" t="s">
        <v>70</v>
      </c>
      <c r="E2419">
        <v>6716000000</v>
      </c>
    </row>
    <row r="2420" spans="1:5">
      <c r="A2420" t="s">
        <v>7</v>
      </c>
      <c r="B2420" t="s">
        <v>83</v>
      </c>
      <c r="C2420">
        <v>-15</v>
      </c>
      <c r="D2420" t="s">
        <v>70</v>
      </c>
      <c r="E2420">
        <v>6709000000</v>
      </c>
    </row>
    <row r="2421" spans="1:5">
      <c r="A2421" t="s">
        <v>7</v>
      </c>
      <c r="B2421" t="s">
        <v>83</v>
      </c>
      <c r="C2421">
        <v>-16</v>
      </c>
      <c r="D2421" t="s">
        <v>70</v>
      </c>
      <c r="E2421">
        <v>6648000000</v>
      </c>
    </row>
    <row r="2422" spans="1:5">
      <c r="A2422" t="s">
        <v>7</v>
      </c>
      <c r="B2422" t="s">
        <v>83</v>
      </c>
      <c r="C2422">
        <v>-17</v>
      </c>
      <c r="D2422" t="s">
        <v>70</v>
      </c>
      <c r="E2422">
        <v>6672000000</v>
      </c>
    </row>
    <row r="2423" spans="1:5">
      <c r="A2423" t="s">
        <v>7</v>
      </c>
      <c r="B2423" t="s">
        <v>83</v>
      </c>
      <c r="C2423">
        <v>0</v>
      </c>
      <c r="D2423" t="s">
        <v>66</v>
      </c>
      <c r="E2423">
        <v>0</v>
      </c>
    </row>
    <row r="2424" spans="1:5">
      <c r="A2424" t="s">
        <v>7</v>
      </c>
      <c r="B2424" t="s">
        <v>83</v>
      </c>
      <c r="C2424">
        <v>-1</v>
      </c>
      <c r="D2424" t="s">
        <v>66</v>
      </c>
      <c r="E2424">
        <v>0</v>
      </c>
    </row>
    <row r="2425" spans="1:5">
      <c r="A2425" t="s">
        <v>7</v>
      </c>
      <c r="B2425" t="s">
        <v>83</v>
      </c>
      <c r="C2425">
        <v>-2</v>
      </c>
      <c r="D2425" t="s">
        <v>66</v>
      </c>
      <c r="E2425">
        <v>0</v>
      </c>
    </row>
    <row r="2426" spans="1:5">
      <c r="A2426" t="s">
        <v>7</v>
      </c>
      <c r="B2426" t="s">
        <v>83</v>
      </c>
      <c r="C2426">
        <v>-3</v>
      </c>
      <c r="D2426" t="s">
        <v>66</v>
      </c>
      <c r="E2426">
        <v>0</v>
      </c>
    </row>
    <row r="2427" spans="1:5">
      <c r="A2427" t="s">
        <v>7</v>
      </c>
      <c r="B2427" t="s">
        <v>83</v>
      </c>
      <c r="C2427">
        <v>-4</v>
      </c>
      <c r="D2427" t="s">
        <v>66</v>
      </c>
      <c r="E2427">
        <v>0</v>
      </c>
    </row>
    <row r="2428" spans="1:5">
      <c r="A2428" t="s">
        <v>7</v>
      </c>
      <c r="B2428" t="s">
        <v>83</v>
      </c>
      <c r="C2428">
        <v>-5</v>
      </c>
      <c r="D2428" t="s">
        <v>66</v>
      </c>
      <c r="E2428">
        <v>0</v>
      </c>
    </row>
    <row r="2429" spans="1:5">
      <c r="A2429" t="s">
        <v>7</v>
      </c>
      <c r="B2429" t="s">
        <v>83</v>
      </c>
      <c r="C2429">
        <v>-6</v>
      </c>
      <c r="D2429" t="s">
        <v>66</v>
      </c>
      <c r="E2429">
        <v>0</v>
      </c>
    </row>
    <row r="2430" spans="1:5">
      <c r="A2430" t="s">
        <v>7</v>
      </c>
      <c r="B2430" t="s">
        <v>83</v>
      </c>
      <c r="C2430">
        <v>-7</v>
      </c>
      <c r="D2430" t="s">
        <v>66</v>
      </c>
      <c r="E2430">
        <v>0</v>
      </c>
    </row>
    <row r="2431" spans="1:5">
      <c r="A2431" t="s">
        <v>7</v>
      </c>
      <c r="B2431" t="s">
        <v>83</v>
      </c>
      <c r="C2431">
        <v>-8</v>
      </c>
      <c r="D2431" t="s">
        <v>66</v>
      </c>
      <c r="E2431">
        <v>0</v>
      </c>
    </row>
    <row r="2432" spans="1:5">
      <c r="A2432" t="s">
        <v>7</v>
      </c>
      <c r="B2432" t="s">
        <v>83</v>
      </c>
      <c r="C2432">
        <v>-9</v>
      </c>
      <c r="D2432" t="s">
        <v>66</v>
      </c>
      <c r="E2432">
        <v>0</v>
      </c>
    </row>
    <row r="2433" spans="1:5">
      <c r="A2433" t="s">
        <v>7</v>
      </c>
      <c r="B2433" t="s">
        <v>83</v>
      </c>
      <c r="C2433">
        <v>-10</v>
      </c>
      <c r="D2433" t="s">
        <v>66</v>
      </c>
      <c r="E2433">
        <v>0</v>
      </c>
    </row>
    <row r="2434" spans="1:5">
      <c r="A2434" t="s">
        <v>7</v>
      </c>
      <c r="B2434" t="s">
        <v>83</v>
      </c>
      <c r="C2434">
        <v>-11</v>
      </c>
      <c r="D2434" t="s">
        <v>66</v>
      </c>
      <c r="E2434">
        <v>0</v>
      </c>
    </row>
    <row r="2435" spans="1:5">
      <c r="A2435" t="s">
        <v>7</v>
      </c>
      <c r="B2435" t="s">
        <v>83</v>
      </c>
      <c r="C2435">
        <v>-12</v>
      </c>
      <c r="D2435" t="s">
        <v>66</v>
      </c>
      <c r="E2435">
        <v>0</v>
      </c>
    </row>
    <row r="2436" spans="1:5">
      <c r="A2436" t="s">
        <v>7</v>
      </c>
      <c r="B2436" t="s">
        <v>83</v>
      </c>
      <c r="C2436">
        <v>-13</v>
      </c>
      <c r="D2436" t="s">
        <v>66</v>
      </c>
      <c r="E2436">
        <v>0</v>
      </c>
    </row>
    <row r="2437" spans="1:5">
      <c r="A2437" t="s">
        <v>7</v>
      </c>
      <c r="B2437" t="s">
        <v>83</v>
      </c>
      <c r="C2437">
        <v>-14</v>
      </c>
      <c r="D2437" t="s">
        <v>66</v>
      </c>
      <c r="E2437">
        <v>0</v>
      </c>
    </row>
    <row r="2438" spans="1:5">
      <c r="A2438" t="s">
        <v>7</v>
      </c>
      <c r="B2438" t="s">
        <v>83</v>
      </c>
      <c r="C2438">
        <v>-15</v>
      </c>
      <c r="D2438" t="s">
        <v>66</v>
      </c>
      <c r="E2438">
        <v>0</v>
      </c>
    </row>
    <row r="2439" spans="1:5">
      <c r="A2439" t="s">
        <v>7</v>
      </c>
      <c r="B2439" t="s">
        <v>83</v>
      </c>
      <c r="C2439">
        <v>-16</v>
      </c>
      <c r="D2439" t="s">
        <v>66</v>
      </c>
      <c r="E2439">
        <v>0</v>
      </c>
    </row>
    <row r="2440" spans="1:5">
      <c r="A2440" t="s">
        <v>7</v>
      </c>
      <c r="B2440" t="s">
        <v>83</v>
      </c>
      <c r="C2440">
        <v>-17</v>
      </c>
      <c r="D2440" t="s">
        <v>66</v>
      </c>
      <c r="E2440">
        <v>0</v>
      </c>
    </row>
    <row r="2441" spans="1:5">
      <c r="A2441" t="s">
        <v>7</v>
      </c>
      <c r="B2441" t="s">
        <v>83</v>
      </c>
      <c r="C2441">
        <v>0</v>
      </c>
      <c r="D2441" t="s">
        <v>71</v>
      </c>
      <c r="E2441">
        <v>29.8</v>
      </c>
    </row>
    <row r="2442" spans="1:5">
      <c r="A2442" t="s">
        <v>7</v>
      </c>
      <c r="B2442" t="s">
        <v>83</v>
      </c>
      <c r="C2442">
        <v>-1</v>
      </c>
      <c r="D2442" t="s">
        <v>71</v>
      </c>
      <c r="E2442">
        <v>37.549999999999997</v>
      </c>
    </row>
    <row r="2443" spans="1:5">
      <c r="A2443" t="s">
        <v>7</v>
      </c>
      <c r="B2443" t="s">
        <v>83</v>
      </c>
      <c r="C2443">
        <v>-2</v>
      </c>
      <c r="D2443" t="s">
        <v>71</v>
      </c>
      <c r="E2443">
        <v>25.6</v>
      </c>
    </row>
    <row r="2444" spans="1:5">
      <c r="A2444" t="s">
        <v>7</v>
      </c>
      <c r="B2444" t="s">
        <v>83</v>
      </c>
      <c r="C2444">
        <v>-3</v>
      </c>
      <c r="D2444" t="s">
        <v>71</v>
      </c>
      <c r="E2444">
        <v>20.23</v>
      </c>
    </row>
    <row r="2445" spans="1:5">
      <c r="A2445" t="s">
        <v>7</v>
      </c>
      <c r="B2445" t="s">
        <v>83</v>
      </c>
      <c r="C2445">
        <v>-4</v>
      </c>
      <c r="D2445" t="s">
        <v>71</v>
      </c>
      <c r="E2445">
        <v>24.25</v>
      </c>
    </row>
    <row r="2446" spans="1:5">
      <c r="A2446" t="s">
        <v>7</v>
      </c>
      <c r="B2446" t="s">
        <v>83</v>
      </c>
      <c r="C2446">
        <v>-5</v>
      </c>
      <c r="D2446" t="s">
        <v>71</v>
      </c>
      <c r="E2446">
        <v>20.84</v>
      </c>
    </row>
    <row r="2447" spans="1:5">
      <c r="A2447" t="s">
        <v>7</v>
      </c>
      <c r="B2447" t="s">
        <v>83</v>
      </c>
      <c r="C2447">
        <v>-6</v>
      </c>
      <c r="D2447" t="s">
        <v>71</v>
      </c>
      <c r="E2447">
        <v>20.329999999999998</v>
      </c>
    </row>
    <row r="2448" spans="1:5">
      <c r="A2448" t="s">
        <v>7</v>
      </c>
      <c r="B2448" t="s">
        <v>83</v>
      </c>
      <c r="C2448">
        <v>-7</v>
      </c>
      <c r="D2448" t="s">
        <v>71</v>
      </c>
      <c r="E2448">
        <v>14.18</v>
      </c>
    </row>
    <row r="2449" spans="1:5">
      <c r="A2449" t="s">
        <v>7</v>
      </c>
      <c r="B2449" t="s">
        <v>83</v>
      </c>
      <c r="C2449">
        <v>-8</v>
      </c>
      <c r="D2449" t="s">
        <v>71</v>
      </c>
      <c r="E2449">
        <v>26.76</v>
      </c>
    </row>
    <row r="2450" spans="1:5">
      <c r="A2450" t="s">
        <v>7</v>
      </c>
      <c r="B2450" t="s">
        <v>83</v>
      </c>
      <c r="C2450">
        <v>-9</v>
      </c>
      <c r="D2450" t="s">
        <v>71</v>
      </c>
      <c r="E2450">
        <v>20.25</v>
      </c>
    </row>
    <row r="2451" spans="1:5">
      <c r="A2451" t="s">
        <v>7</v>
      </c>
      <c r="B2451" t="s">
        <v>83</v>
      </c>
      <c r="C2451">
        <v>-10</v>
      </c>
      <c r="D2451" t="s">
        <v>71</v>
      </c>
      <c r="E2451">
        <v>24.96</v>
      </c>
    </row>
    <row r="2452" spans="1:5">
      <c r="A2452" t="s">
        <v>7</v>
      </c>
      <c r="B2452" t="s">
        <v>83</v>
      </c>
      <c r="C2452">
        <v>-11</v>
      </c>
      <c r="D2452" t="s">
        <v>71</v>
      </c>
      <c r="E2452">
        <v>23.54</v>
      </c>
    </row>
    <row r="2453" spans="1:5">
      <c r="A2453" t="s">
        <v>7</v>
      </c>
      <c r="B2453" t="s">
        <v>83</v>
      </c>
      <c r="C2453">
        <v>-12</v>
      </c>
      <c r="D2453" t="s">
        <v>71</v>
      </c>
      <c r="E2453">
        <v>31.36</v>
      </c>
    </row>
    <row r="2454" spans="1:5">
      <c r="A2454" t="s">
        <v>7</v>
      </c>
      <c r="B2454" t="s">
        <v>83</v>
      </c>
      <c r="C2454">
        <v>-13</v>
      </c>
      <c r="D2454" t="s">
        <v>71</v>
      </c>
      <c r="E2454">
        <v>16.399999999999999</v>
      </c>
    </row>
    <row r="2455" spans="1:5">
      <c r="A2455" t="s">
        <v>7</v>
      </c>
      <c r="B2455" t="s">
        <v>83</v>
      </c>
      <c r="C2455">
        <v>-14</v>
      </c>
      <c r="D2455" t="s">
        <v>71</v>
      </c>
      <c r="E2455">
        <v>32.24</v>
      </c>
    </row>
    <row r="2456" spans="1:5">
      <c r="A2456" t="s">
        <v>7</v>
      </c>
      <c r="B2456" t="s">
        <v>83</v>
      </c>
      <c r="C2456">
        <v>-15</v>
      </c>
      <c r="D2456" t="s">
        <v>71</v>
      </c>
      <c r="E2456">
        <v>30.06</v>
      </c>
    </row>
    <row r="2457" spans="1:5">
      <c r="A2457" t="s">
        <v>7</v>
      </c>
      <c r="B2457" t="s">
        <v>83</v>
      </c>
      <c r="C2457">
        <v>-16</v>
      </c>
      <c r="D2457" t="s">
        <v>71</v>
      </c>
      <c r="E2457">
        <v>41.564999999999998</v>
      </c>
    </row>
    <row r="2458" spans="1:5">
      <c r="A2458" t="s">
        <v>7</v>
      </c>
      <c r="B2458" t="s">
        <v>83</v>
      </c>
      <c r="C2458">
        <v>-17</v>
      </c>
      <c r="D2458" t="s">
        <v>71</v>
      </c>
      <c r="E2458">
        <v>31.25</v>
      </c>
    </row>
    <row r="2459" spans="1:5">
      <c r="A2459" t="s">
        <v>7</v>
      </c>
      <c r="B2459" t="s">
        <v>83</v>
      </c>
      <c r="C2459">
        <v>0</v>
      </c>
      <c r="D2459" t="s">
        <v>68</v>
      </c>
      <c r="E2459">
        <v>473538400.46829998</v>
      </c>
    </row>
    <row r="2460" spans="1:5">
      <c r="A2460" t="s">
        <v>7</v>
      </c>
      <c r="B2460" t="s">
        <v>83</v>
      </c>
      <c r="C2460">
        <v>-1</v>
      </c>
      <c r="D2460" t="s">
        <v>68</v>
      </c>
      <c r="E2460">
        <v>823304537.36090004</v>
      </c>
    </row>
    <row r="2461" spans="1:5">
      <c r="A2461" t="s">
        <v>7</v>
      </c>
      <c r="B2461" t="s">
        <v>83</v>
      </c>
      <c r="C2461">
        <v>-2</v>
      </c>
      <c r="D2461" t="s">
        <v>68</v>
      </c>
      <c r="E2461">
        <v>588022985.495</v>
      </c>
    </row>
    <row r="2462" spans="1:5">
      <c r="A2462" t="s">
        <v>7</v>
      </c>
      <c r="B2462" t="s">
        <v>83</v>
      </c>
      <c r="C2462">
        <v>-3</v>
      </c>
      <c r="D2462" t="s">
        <v>68</v>
      </c>
      <c r="E2462">
        <v>422460978.8502</v>
      </c>
    </row>
    <row r="2463" spans="1:5">
      <c r="A2463" t="s">
        <v>7</v>
      </c>
      <c r="B2463" t="s">
        <v>83</v>
      </c>
      <c r="C2463">
        <v>-4</v>
      </c>
      <c r="D2463" t="s">
        <v>68</v>
      </c>
      <c r="E2463">
        <v>1175785113.0053</v>
      </c>
    </row>
    <row r="2464" spans="1:5">
      <c r="A2464" t="s">
        <v>7</v>
      </c>
      <c r="B2464" t="s">
        <v>83</v>
      </c>
      <c r="C2464">
        <v>-5</v>
      </c>
      <c r="D2464" t="s">
        <v>68</v>
      </c>
      <c r="E2464">
        <v>1073169373.192</v>
      </c>
    </row>
    <row r="2465" spans="1:5">
      <c r="A2465" t="s">
        <v>7</v>
      </c>
      <c r="B2465" t="s">
        <v>83</v>
      </c>
      <c r="C2465">
        <v>-6</v>
      </c>
      <c r="D2465" t="s">
        <v>68</v>
      </c>
      <c r="E2465">
        <v>1640434024.4665999</v>
      </c>
    </row>
    <row r="2466" spans="1:5">
      <c r="A2466" t="s">
        <v>7</v>
      </c>
      <c r="B2466" t="s">
        <v>83</v>
      </c>
      <c r="C2466">
        <v>-7</v>
      </c>
      <c r="D2466" t="s">
        <v>68</v>
      </c>
      <c r="E2466">
        <v>621798182.42330003</v>
      </c>
    </row>
    <row r="2467" spans="1:5">
      <c r="A2467" t="s">
        <v>7</v>
      </c>
      <c r="B2467" t="s">
        <v>83</v>
      </c>
      <c r="C2467">
        <v>-8</v>
      </c>
      <c r="D2467" t="s">
        <v>68</v>
      </c>
      <c r="E2467">
        <v>3218703337.3548999</v>
      </c>
    </row>
    <row r="2468" spans="1:5">
      <c r="A2468" t="s">
        <v>7</v>
      </c>
      <c r="B2468" t="s">
        <v>83</v>
      </c>
      <c r="C2468">
        <v>-9</v>
      </c>
      <c r="D2468" t="s">
        <v>68</v>
      </c>
      <c r="E2468">
        <v>2262165468.5913</v>
      </c>
    </row>
    <row r="2469" spans="1:5">
      <c r="A2469" t="s">
        <v>7</v>
      </c>
      <c r="B2469" t="s">
        <v>83</v>
      </c>
      <c r="C2469">
        <v>-10</v>
      </c>
      <c r="D2469" t="s">
        <v>68</v>
      </c>
      <c r="E2469">
        <v>4454196056.9034004</v>
      </c>
    </row>
    <row r="2470" spans="1:5">
      <c r="A2470" t="s">
        <v>7</v>
      </c>
      <c r="B2470" t="s">
        <v>83</v>
      </c>
      <c r="C2470">
        <v>-11</v>
      </c>
      <c r="D2470" t="s">
        <v>68</v>
      </c>
      <c r="E2470">
        <v>7184226759.6159</v>
      </c>
    </row>
    <row r="2471" spans="1:5">
      <c r="A2471" t="s">
        <v>7</v>
      </c>
      <c r="B2471" t="s">
        <v>83</v>
      </c>
      <c r="C2471">
        <v>-12</v>
      </c>
      <c r="D2471" t="s">
        <v>68</v>
      </c>
      <c r="E2471">
        <v>11156177582.587601</v>
      </c>
    </row>
    <row r="2472" spans="1:5">
      <c r="A2472" t="s">
        <v>7</v>
      </c>
      <c r="B2472" t="s">
        <v>83</v>
      </c>
      <c r="C2472">
        <v>-13</v>
      </c>
      <c r="D2472" t="s">
        <v>68</v>
      </c>
      <c r="E2472">
        <v>4120019553.1708002</v>
      </c>
    </row>
    <row r="2473" spans="1:5">
      <c r="A2473" t="s">
        <v>7</v>
      </c>
      <c r="B2473" t="s">
        <v>83</v>
      </c>
      <c r="C2473">
        <v>-14</v>
      </c>
      <c r="D2473" t="s">
        <v>68</v>
      </c>
      <c r="E2473">
        <v>9503809373.8868999</v>
      </c>
    </row>
    <row r="2474" spans="1:5">
      <c r="A2474" t="s">
        <v>7</v>
      </c>
      <c r="B2474" t="s">
        <v>83</v>
      </c>
      <c r="C2474">
        <v>-15</v>
      </c>
      <c r="D2474" t="s">
        <v>68</v>
      </c>
      <c r="E2474">
        <v>8284217333.1076002</v>
      </c>
    </row>
    <row r="2475" spans="1:5">
      <c r="A2475" t="s">
        <v>7</v>
      </c>
      <c r="B2475" t="s">
        <v>83</v>
      </c>
      <c r="C2475">
        <v>-16</v>
      </c>
      <c r="D2475" t="s">
        <v>68</v>
      </c>
      <c r="E2475">
        <v>12810929217.094101</v>
      </c>
    </row>
    <row r="2476" spans="1:5">
      <c r="A2476" t="s">
        <v>7</v>
      </c>
      <c r="B2476" t="s">
        <v>83</v>
      </c>
      <c r="C2476">
        <v>-17</v>
      </c>
      <c r="D2476" t="s">
        <v>68</v>
      </c>
      <c r="E2476">
        <v>10087591680.6952</v>
      </c>
    </row>
    <row r="2477" spans="1:5">
      <c r="A2477" t="s">
        <v>8</v>
      </c>
      <c r="B2477" t="s">
        <v>84</v>
      </c>
      <c r="C2477">
        <v>0</v>
      </c>
      <c r="D2477" t="s">
        <v>63</v>
      </c>
      <c r="E2477">
        <v>0</v>
      </c>
    </row>
    <row r="2478" spans="1:5">
      <c r="A2478" t="s">
        <v>8</v>
      </c>
      <c r="B2478" t="s">
        <v>84</v>
      </c>
      <c r="C2478">
        <v>-1</v>
      </c>
      <c r="D2478" t="s">
        <v>63</v>
      </c>
      <c r="E2478">
        <v>0</v>
      </c>
    </row>
    <row r="2479" spans="1:5">
      <c r="A2479" t="s">
        <v>8</v>
      </c>
      <c r="B2479" t="s">
        <v>84</v>
      </c>
      <c r="C2479">
        <v>-2</v>
      </c>
      <c r="D2479" t="s">
        <v>63</v>
      </c>
      <c r="E2479">
        <v>0</v>
      </c>
    </row>
    <row r="2480" spans="1:5">
      <c r="A2480" t="s">
        <v>8</v>
      </c>
      <c r="B2480" t="s">
        <v>84</v>
      </c>
      <c r="C2480">
        <v>-3</v>
      </c>
      <c r="D2480" t="s">
        <v>63</v>
      </c>
      <c r="E2480">
        <v>0</v>
      </c>
    </row>
    <row r="2481" spans="1:5">
      <c r="A2481" t="s">
        <v>8</v>
      </c>
      <c r="B2481" t="s">
        <v>84</v>
      </c>
      <c r="C2481">
        <v>-4</v>
      </c>
      <c r="D2481" t="s">
        <v>63</v>
      </c>
      <c r="E2481">
        <v>0</v>
      </c>
    </row>
    <row r="2482" spans="1:5">
      <c r="A2482" t="s">
        <v>8</v>
      </c>
      <c r="B2482" t="s">
        <v>84</v>
      </c>
      <c r="C2482">
        <v>-5</v>
      </c>
      <c r="D2482" t="s">
        <v>63</v>
      </c>
      <c r="E2482">
        <v>0</v>
      </c>
    </row>
    <row r="2483" spans="1:5">
      <c r="A2483" t="s">
        <v>8</v>
      </c>
      <c r="B2483" t="s">
        <v>84</v>
      </c>
      <c r="C2483">
        <v>-6</v>
      </c>
      <c r="D2483" t="s">
        <v>63</v>
      </c>
      <c r="E2483">
        <v>0</v>
      </c>
    </row>
    <row r="2484" spans="1:5">
      <c r="A2484" t="s">
        <v>8</v>
      </c>
      <c r="B2484" t="s">
        <v>84</v>
      </c>
      <c r="C2484">
        <v>-7</v>
      </c>
      <c r="D2484" t="s">
        <v>63</v>
      </c>
      <c r="E2484">
        <v>0</v>
      </c>
    </row>
    <row r="2485" spans="1:5">
      <c r="A2485" t="s">
        <v>8</v>
      </c>
      <c r="B2485" t="s">
        <v>84</v>
      </c>
      <c r="C2485">
        <v>-8</v>
      </c>
      <c r="D2485" t="s">
        <v>63</v>
      </c>
      <c r="E2485">
        <v>0</v>
      </c>
    </row>
    <row r="2486" spans="1:5">
      <c r="A2486" t="s">
        <v>8</v>
      </c>
      <c r="B2486" t="s">
        <v>84</v>
      </c>
      <c r="C2486">
        <v>-9</v>
      </c>
      <c r="D2486" t="s">
        <v>63</v>
      </c>
      <c r="E2486">
        <v>0</v>
      </c>
    </row>
    <row r="2487" spans="1:5">
      <c r="A2487" t="s">
        <v>8</v>
      </c>
      <c r="B2487" t="s">
        <v>84</v>
      </c>
      <c r="C2487">
        <v>-10</v>
      </c>
      <c r="D2487" t="s">
        <v>63</v>
      </c>
      <c r="E2487">
        <v>0</v>
      </c>
    </row>
    <row r="2488" spans="1:5">
      <c r="A2488" t="s">
        <v>8</v>
      </c>
      <c r="B2488" t="s">
        <v>84</v>
      </c>
      <c r="C2488">
        <v>-11</v>
      </c>
      <c r="D2488" t="s">
        <v>63</v>
      </c>
      <c r="E2488">
        <v>0</v>
      </c>
    </row>
    <row r="2489" spans="1:5">
      <c r="A2489" t="s">
        <v>8</v>
      </c>
      <c r="B2489" t="s">
        <v>84</v>
      </c>
      <c r="C2489">
        <v>-12</v>
      </c>
      <c r="D2489" t="s">
        <v>63</v>
      </c>
      <c r="E2489">
        <v>0</v>
      </c>
    </row>
    <row r="2490" spans="1:5">
      <c r="A2490" t="s">
        <v>8</v>
      </c>
      <c r="B2490" t="s">
        <v>84</v>
      </c>
      <c r="C2490">
        <v>-13</v>
      </c>
      <c r="D2490" t="s">
        <v>63</v>
      </c>
      <c r="E2490">
        <v>0</v>
      </c>
    </row>
    <row r="2491" spans="1:5">
      <c r="A2491" t="s">
        <v>8</v>
      </c>
      <c r="B2491" t="s">
        <v>84</v>
      </c>
      <c r="C2491">
        <v>-14</v>
      </c>
      <c r="D2491" t="s">
        <v>63</v>
      </c>
      <c r="E2491">
        <v>0</v>
      </c>
    </row>
    <row r="2492" spans="1:5">
      <c r="A2492" t="s">
        <v>8</v>
      </c>
      <c r="B2492" t="s">
        <v>84</v>
      </c>
      <c r="C2492">
        <v>-15</v>
      </c>
      <c r="D2492" t="s">
        <v>63</v>
      </c>
      <c r="E2492">
        <v>0</v>
      </c>
    </row>
    <row r="2493" spans="1:5">
      <c r="A2493" t="s">
        <v>8</v>
      </c>
      <c r="B2493" t="s">
        <v>84</v>
      </c>
      <c r="C2493">
        <v>-16</v>
      </c>
      <c r="D2493" t="s">
        <v>63</v>
      </c>
      <c r="E2493">
        <v>0</v>
      </c>
    </row>
    <row r="2494" spans="1:5">
      <c r="A2494" t="s">
        <v>8</v>
      </c>
      <c r="B2494" t="s">
        <v>84</v>
      </c>
      <c r="C2494">
        <v>-17</v>
      </c>
      <c r="D2494" t="s">
        <v>63</v>
      </c>
      <c r="E2494">
        <v>0</v>
      </c>
    </row>
    <row r="2495" spans="1:5">
      <c r="A2495" t="s">
        <v>8</v>
      </c>
      <c r="B2495" t="s">
        <v>84</v>
      </c>
      <c r="C2495">
        <v>-18</v>
      </c>
      <c r="D2495" t="s">
        <v>63</v>
      </c>
      <c r="E2495">
        <v>0</v>
      </c>
    </row>
    <row r="2496" spans="1:5">
      <c r="A2496" t="s">
        <v>8</v>
      </c>
      <c r="B2496" t="s">
        <v>84</v>
      </c>
      <c r="C2496">
        <v>0</v>
      </c>
      <c r="D2496" t="s">
        <v>61</v>
      </c>
      <c r="E2496">
        <v>0</v>
      </c>
    </row>
    <row r="2497" spans="1:5">
      <c r="A2497" t="s">
        <v>8</v>
      </c>
      <c r="B2497" t="s">
        <v>84</v>
      </c>
      <c r="C2497">
        <v>-1</v>
      </c>
      <c r="D2497" t="s">
        <v>61</v>
      </c>
      <c r="E2497">
        <v>0</v>
      </c>
    </row>
    <row r="2498" spans="1:5">
      <c r="A2498" t="s">
        <v>8</v>
      </c>
      <c r="B2498" t="s">
        <v>84</v>
      </c>
      <c r="C2498">
        <v>-2</v>
      </c>
      <c r="D2498" t="s">
        <v>61</v>
      </c>
      <c r="E2498">
        <v>0</v>
      </c>
    </row>
    <row r="2499" spans="1:5">
      <c r="A2499" t="s">
        <v>8</v>
      </c>
      <c r="B2499" t="s">
        <v>84</v>
      </c>
      <c r="C2499">
        <v>-3</v>
      </c>
      <c r="D2499" t="s">
        <v>61</v>
      </c>
      <c r="E2499">
        <v>0</v>
      </c>
    </row>
    <row r="2500" spans="1:5">
      <c r="A2500" t="s">
        <v>8</v>
      </c>
      <c r="B2500" t="s">
        <v>84</v>
      </c>
      <c r="C2500">
        <v>-4</v>
      </c>
      <c r="D2500" t="s">
        <v>61</v>
      </c>
      <c r="E2500">
        <v>0</v>
      </c>
    </row>
    <row r="2501" spans="1:5">
      <c r="A2501" t="s">
        <v>8</v>
      </c>
      <c r="B2501" t="s">
        <v>84</v>
      </c>
      <c r="C2501">
        <v>-5</v>
      </c>
      <c r="D2501" t="s">
        <v>61</v>
      </c>
      <c r="E2501">
        <v>0</v>
      </c>
    </row>
    <row r="2502" spans="1:5">
      <c r="A2502" t="s">
        <v>8</v>
      </c>
      <c r="B2502" t="s">
        <v>84</v>
      </c>
      <c r="C2502">
        <v>-6</v>
      </c>
      <c r="D2502" t="s">
        <v>61</v>
      </c>
      <c r="E2502">
        <v>0</v>
      </c>
    </row>
    <row r="2503" spans="1:5">
      <c r="A2503" t="s">
        <v>8</v>
      </c>
      <c r="B2503" t="s">
        <v>84</v>
      </c>
      <c r="C2503">
        <v>-7</v>
      </c>
      <c r="D2503" t="s">
        <v>61</v>
      </c>
      <c r="E2503">
        <v>0</v>
      </c>
    </row>
    <row r="2504" spans="1:5">
      <c r="A2504" t="s">
        <v>8</v>
      </c>
      <c r="B2504" t="s">
        <v>84</v>
      </c>
      <c r="C2504">
        <v>-8</v>
      </c>
      <c r="D2504" t="s">
        <v>61</v>
      </c>
      <c r="E2504">
        <v>0</v>
      </c>
    </row>
    <row r="2505" spans="1:5">
      <c r="A2505" t="s">
        <v>8</v>
      </c>
      <c r="B2505" t="s">
        <v>84</v>
      </c>
      <c r="C2505">
        <v>-9</v>
      </c>
      <c r="D2505" t="s">
        <v>61</v>
      </c>
      <c r="E2505">
        <v>0</v>
      </c>
    </row>
    <row r="2506" spans="1:5">
      <c r="A2506" t="s">
        <v>8</v>
      </c>
      <c r="B2506" t="s">
        <v>84</v>
      </c>
      <c r="C2506">
        <v>-10</v>
      </c>
      <c r="D2506" t="s">
        <v>61</v>
      </c>
      <c r="E2506">
        <v>0</v>
      </c>
    </row>
    <row r="2507" spans="1:5">
      <c r="A2507" t="s">
        <v>8</v>
      </c>
      <c r="B2507" t="s">
        <v>84</v>
      </c>
      <c r="C2507">
        <v>-11</v>
      </c>
      <c r="D2507" t="s">
        <v>61</v>
      </c>
      <c r="E2507">
        <v>0</v>
      </c>
    </row>
    <row r="2508" spans="1:5">
      <c r="A2508" t="s">
        <v>8</v>
      </c>
      <c r="B2508" t="s">
        <v>84</v>
      </c>
      <c r="C2508">
        <v>-12</v>
      </c>
      <c r="D2508" t="s">
        <v>61</v>
      </c>
      <c r="E2508">
        <v>0</v>
      </c>
    </row>
    <row r="2509" spans="1:5">
      <c r="A2509" t="s">
        <v>8</v>
      </c>
      <c r="B2509" t="s">
        <v>84</v>
      </c>
      <c r="C2509">
        <v>-13</v>
      </c>
      <c r="D2509" t="s">
        <v>61</v>
      </c>
      <c r="E2509">
        <v>0</v>
      </c>
    </row>
    <row r="2510" spans="1:5">
      <c r="A2510" t="s">
        <v>8</v>
      </c>
      <c r="B2510" t="s">
        <v>84</v>
      </c>
      <c r="C2510">
        <v>-14</v>
      </c>
      <c r="D2510" t="s">
        <v>61</v>
      </c>
      <c r="E2510">
        <v>0</v>
      </c>
    </row>
    <row r="2511" spans="1:5">
      <c r="A2511" t="s">
        <v>8</v>
      </c>
      <c r="B2511" t="s">
        <v>84</v>
      </c>
      <c r="C2511">
        <v>-15</v>
      </c>
      <c r="D2511" t="s">
        <v>61</v>
      </c>
      <c r="E2511">
        <v>0</v>
      </c>
    </row>
    <row r="2512" spans="1:5">
      <c r="A2512" t="s">
        <v>8</v>
      </c>
      <c r="B2512" t="s">
        <v>84</v>
      </c>
      <c r="C2512">
        <v>-16</v>
      </c>
      <c r="D2512" t="s">
        <v>61</v>
      </c>
      <c r="E2512">
        <v>0</v>
      </c>
    </row>
    <row r="2513" spans="1:5">
      <c r="A2513" t="s">
        <v>8</v>
      </c>
      <c r="B2513" t="s">
        <v>84</v>
      </c>
      <c r="C2513">
        <v>-17</v>
      </c>
      <c r="D2513" t="s">
        <v>61</v>
      </c>
      <c r="E2513">
        <v>0</v>
      </c>
    </row>
    <row r="2514" spans="1:5">
      <c r="A2514" t="s">
        <v>8</v>
      </c>
      <c r="B2514" t="s">
        <v>84</v>
      </c>
      <c r="C2514">
        <v>-18</v>
      </c>
      <c r="D2514" t="s">
        <v>61</v>
      </c>
      <c r="E2514">
        <v>0</v>
      </c>
    </row>
    <row r="2515" spans="1:5">
      <c r="A2515" t="s">
        <v>8</v>
      </c>
      <c r="B2515" t="s">
        <v>84</v>
      </c>
      <c r="C2515">
        <v>0</v>
      </c>
      <c r="D2515" t="s">
        <v>64</v>
      </c>
      <c r="E2515">
        <v>0</v>
      </c>
    </row>
    <row r="2516" spans="1:5">
      <c r="A2516" t="s">
        <v>8</v>
      </c>
      <c r="B2516" t="s">
        <v>84</v>
      </c>
      <c r="C2516">
        <v>-1</v>
      </c>
      <c r="D2516" t="s">
        <v>64</v>
      </c>
      <c r="E2516">
        <v>0</v>
      </c>
    </row>
    <row r="2517" spans="1:5">
      <c r="A2517" t="s">
        <v>8</v>
      </c>
      <c r="B2517" t="s">
        <v>84</v>
      </c>
      <c r="C2517">
        <v>-2</v>
      </c>
      <c r="D2517" t="s">
        <v>64</v>
      </c>
      <c r="E2517">
        <v>0</v>
      </c>
    </row>
    <row r="2518" spans="1:5">
      <c r="A2518" t="s">
        <v>8</v>
      </c>
      <c r="B2518" t="s">
        <v>84</v>
      </c>
      <c r="C2518">
        <v>-3</v>
      </c>
      <c r="D2518" t="s">
        <v>64</v>
      </c>
      <c r="E2518">
        <v>0</v>
      </c>
    </row>
    <row r="2519" spans="1:5">
      <c r="A2519" t="s">
        <v>8</v>
      </c>
      <c r="B2519" t="s">
        <v>84</v>
      </c>
      <c r="C2519">
        <v>-4</v>
      </c>
      <c r="D2519" t="s">
        <v>64</v>
      </c>
      <c r="E2519">
        <v>0</v>
      </c>
    </row>
    <row r="2520" spans="1:5">
      <c r="A2520" t="s">
        <v>8</v>
      </c>
      <c r="B2520" t="s">
        <v>84</v>
      </c>
      <c r="C2520">
        <v>-5</v>
      </c>
      <c r="D2520" t="s">
        <v>64</v>
      </c>
      <c r="E2520">
        <v>0</v>
      </c>
    </row>
    <row r="2521" spans="1:5">
      <c r="A2521" t="s">
        <v>8</v>
      </c>
      <c r="B2521" t="s">
        <v>84</v>
      </c>
      <c r="C2521">
        <v>-6</v>
      </c>
      <c r="D2521" t="s">
        <v>64</v>
      </c>
      <c r="E2521">
        <v>0</v>
      </c>
    </row>
    <row r="2522" spans="1:5">
      <c r="A2522" t="s">
        <v>8</v>
      </c>
      <c r="B2522" t="s">
        <v>84</v>
      </c>
      <c r="C2522">
        <v>-7</v>
      </c>
      <c r="D2522" t="s">
        <v>64</v>
      </c>
      <c r="E2522">
        <v>0</v>
      </c>
    </row>
    <row r="2523" spans="1:5">
      <c r="A2523" t="s">
        <v>8</v>
      </c>
      <c r="B2523" t="s">
        <v>84</v>
      </c>
      <c r="C2523">
        <v>-8</v>
      </c>
      <c r="D2523" t="s">
        <v>64</v>
      </c>
      <c r="E2523">
        <v>0</v>
      </c>
    </row>
    <row r="2524" spans="1:5">
      <c r="A2524" t="s">
        <v>8</v>
      </c>
      <c r="B2524" t="s">
        <v>84</v>
      </c>
      <c r="C2524">
        <v>-9</v>
      </c>
      <c r="D2524" t="s">
        <v>64</v>
      </c>
      <c r="E2524">
        <v>0</v>
      </c>
    </row>
    <row r="2525" spans="1:5">
      <c r="A2525" t="s">
        <v>8</v>
      </c>
      <c r="B2525" t="s">
        <v>84</v>
      </c>
      <c r="C2525">
        <v>-10</v>
      </c>
      <c r="D2525" t="s">
        <v>64</v>
      </c>
      <c r="E2525">
        <v>0</v>
      </c>
    </row>
    <row r="2526" spans="1:5">
      <c r="A2526" t="s">
        <v>8</v>
      </c>
      <c r="B2526" t="s">
        <v>84</v>
      </c>
      <c r="C2526">
        <v>-11</v>
      </c>
      <c r="D2526" t="s">
        <v>64</v>
      </c>
      <c r="E2526">
        <v>0</v>
      </c>
    </row>
    <row r="2527" spans="1:5">
      <c r="A2527" t="s">
        <v>8</v>
      </c>
      <c r="B2527" t="s">
        <v>84</v>
      </c>
      <c r="C2527">
        <v>-12</v>
      </c>
      <c r="D2527" t="s">
        <v>64</v>
      </c>
      <c r="E2527">
        <v>0</v>
      </c>
    </row>
    <row r="2528" spans="1:5">
      <c r="A2528" t="s">
        <v>8</v>
      </c>
      <c r="B2528" t="s">
        <v>84</v>
      </c>
      <c r="C2528">
        <v>-13</v>
      </c>
      <c r="D2528" t="s">
        <v>64</v>
      </c>
      <c r="E2528">
        <v>0</v>
      </c>
    </row>
    <row r="2529" spans="1:5">
      <c r="A2529" t="s">
        <v>8</v>
      </c>
      <c r="B2529" t="s">
        <v>84</v>
      </c>
      <c r="C2529">
        <v>-14</v>
      </c>
      <c r="D2529" t="s">
        <v>64</v>
      </c>
      <c r="E2529">
        <v>0</v>
      </c>
    </row>
    <row r="2530" spans="1:5">
      <c r="A2530" t="s">
        <v>8</v>
      </c>
      <c r="B2530" t="s">
        <v>84</v>
      </c>
      <c r="C2530">
        <v>-15</v>
      </c>
      <c r="D2530" t="s">
        <v>64</v>
      </c>
      <c r="E2530">
        <v>0</v>
      </c>
    </row>
    <row r="2531" spans="1:5">
      <c r="A2531" t="s">
        <v>8</v>
      </c>
      <c r="B2531" t="s">
        <v>84</v>
      </c>
      <c r="C2531">
        <v>-16</v>
      </c>
      <c r="D2531" t="s">
        <v>64</v>
      </c>
      <c r="E2531">
        <v>0</v>
      </c>
    </row>
    <row r="2532" spans="1:5">
      <c r="A2532" t="s">
        <v>8</v>
      </c>
      <c r="B2532" t="s">
        <v>84</v>
      </c>
      <c r="C2532">
        <v>-17</v>
      </c>
      <c r="D2532" t="s">
        <v>64</v>
      </c>
      <c r="E2532">
        <v>0</v>
      </c>
    </row>
    <row r="2533" spans="1:5">
      <c r="A2533" t="s">
        <v>8</v>
      </c>
      <c r="B2533" t="s">
        <v>84</v>
      </c>
      <c r="C2533">
        <v>-18</v>
      </c>
      <c r="D2533" t="s">
        <v>64</v>
      </c>
      <c r="E2533">
        <v>0</v>
      </c>
    </row>
    <row r="2534" spans="1:5">
      <c r="A2534" t="s">
        <v>8</v>
      </c>
      <c r="B2534" t="s">
        <v>84</v>
      </c>
      <c r="C2534">
        <v>0</v>
      </c>
      <c r="D2534" t="s">
        <v>59</v>
      </c>
      <c r="E2534">
        <v>56638120672.361099</v>
      </c>
    </row>
    <row r="2535" spans="1:5">
      <c r="A2535" t="s">
        <v>8</v>
      </c>
      <c r="B2535" t="s">
        <v>84</v>
      </c>
      <c r="C2535">
        <v>-1</v>
      </c>
      <c r="D2535" t="s">
        <v>59</v>
      </c>
      <c r="E2535">
        <v>49145946727.0858</v>
      </c>
    </row>
    <row r="2536" spans="1:5">
      <c r="A2536" t="s">
        <v>8</v>
      </c>
      <c r="B2536" t="s">
        <v>84</v>
      </c>
      <c r="C2536">
        <v>-2</v>
      </c>
      <c r="D2536" t="s">
        <v>59</v>
      </c>
      <c r="E2536">
        <v>39507257584.992401</v>
      </c>
    </row>
    <row r="2537" spans="1:5">
      <c r="A2537" t="s">
        <v>8</v>
      </c>
      <c r="B2537" t="s">
        <v>84</v>
      </c>
      <c r="C2537">
        <v>-3</v>
      </c>
      <c r="D2537" t="s">
        <v>59</v>
      </c>
      <c r="E2537">
        <v>36336042596.4039</v>
      </c>
    </row>
    <row r="2538" spans="1:5">
      <c r="A2538" t="s">
        <v>8</v>
      </c>
      <c r="B2538" t="s">
        <v>84</v>
      </c>
      <c r="C2538">
        <v>-4</v>
      </c>
      <c r="D2538" t="s">
        <v>59</v>
      </c>
      <c r="E2538">
        <v>31036752395.747501</v>
      </c>
    </row>
    <row r="2539" spans="1:5">
      <c r="A2539" t="s">
        <v>8</v>
      </c>
      <c r="B2539" t="s">
        <v>84</v>
      </c>
      <c r="C2539">
        <v>-5</v>
      </c>
      <c r="D2539" t="s">
        <v>59</v>
      </c>
      <c r="E2539">
        <v>25307387326.420101</v>
      </c>
    </row>
    <row r="2540" spans="1:5">
      <c r="A2540" t="s">
        <v>8</v>
      </c>
      <c r="B2540" t="s">
        <v>84</v>
      </c>
      <c r="C2540">
        <v>-6</v>
      </c>
      <c r="D2540" t="s">
        <v>59</v>
      </c>
      <c r="E2540">
        <v>25658127689.111401</v>
      </c>
    </row>
    <row r="2541" spans="1:5">
      <c r="A2541" t="s">
        <v>8</v>
      </c>
      <c r="B2541" t="s">
        <v>84</v>
      </c>
      <c r="C2541">
        <v>-7</v>
      </c>
      <c r="D2541" t="s">
        <v>59</v>
      </c>
      <c r="E2541">
        <v>22696944145.036598</v>
      </c>
    </row>
    <row r="2542" spans="1:5">
      <c r="A2542" t="s">
        <v>8</v>
      </c>
      <c r="B2542" t="s">
        <v>84</v>
      </c>
      <c r="C2542">
        <v>-8</v>
      </c>
      <c r="D2542" t="s">
        <v>59</v>
      </c>
      <c r="E2542">
        <v>17199857946.662201</v>
      </c>
    </row>
    <row r="2543" spans="1:5">
      <c r="A2543" t="s">
        <v>8</v>
      </c>
      <c r="B2543" t="s">
        <v>84</v>
      </c>
      <c r="C2543">
        <v>-9</v>
      </c>
      <c r="D2543" t="s">
        <v>59</v>
      </c>
      <c r="E2543">
        <v>9170201474.8945007</v>
      </c>
    </row>
    <row r="2544" spans="1:5">
      <c r="A2544" t="s">
        <v>8</v>
      </c>
      <c r="B2544" t="s">
        <v>84</v>
      </c>
      <c r="C2544">
        <v>-10</v>
      </c>
      <c r="D2544" t="s">
        <v>59</v>
      </c>
      <c r="E2544">
        <v>7275791034.0159998</v>
      </c>
    </row>
    <row r="2545" spans="1:5">
      <c r="A2545" t="s">
        <v>8</v>
      </c>
      <c r="B2545" t="s">
        <v>84</v>
      </c>
      <c r="C2545">
        <v>-11</v>
      </c>
      <c r="D2545" t="s">
        <v>59</v>
      </c>
      <c r="E2545">
        <v>7515062047.4239998</v>
      </c>
    </row>
    <row r="2546" spans="1:5">
      <c r="A2546" t="s">
        <v>8</v>
      </c>
      <c r="B2546" t="s">
        <v>84</v>
      </c>
      <c r="C2546">
        <v>-12</v>
      </c>
      <c r="D2546" t="s">
        <v>59</v>
      </c>
      <c r="E2546">
        <v>7555244595.3610001</v>
      </c>
    </row>
    <row r="2547" spans="1:5">
      <c r="A2547" t="s">
        <v>8</v>
      </c>
      <c r="B2547" t="s">
        <v>84</v>
      </c>
      <c r="C2547">
        <v>-13</v>
      </c>
      <c r="D2547" t="s">
        <v>59</v>
      </c>
      <c r="E2547">
        <v>7275812744.7350998</v>
      </c>
    </row>
    <row r="2548" spans="1:5">
      <c r="A2548" t="s">
        <v>8</v>
      </c>
      <c r="B2548" t="s">
        <v>84</v>
      </c>
      <c r="C2548">
        <v>-14</v>
      </c>
      <c r="D2548" t="s">
        <v>59</v>
      </c>
      <c r="E2548">
        <v>6056761457.8304005</v>
      </c>
    </row>
    <row r="2549" spans="1:5">
      <c r="A2549" t="s">
        <v>8</v>
      </c>
      <c r="B2549" t="s">
        <v>84</v>
      </c>
      <c r="C2549">
        <v>-15</v>
      </c>
      <c r="D2549" t="s">
        <v>59</v>
      </c>
      <c r="E2549">
        <v>2052168840.9454</v>
      </c>
    </row>
    <row r="2550" spans="1:5">
      <c r="A2550" t="s">
        <v>8</v>
      </c>
      <c r="B2550" t="s">
        <v>84</v>
      </c>
      <c r="C2550">
        <v>-16</v>
      </c>
      <c r="D2550" t="s">
        <v>59</v>
      </c>
      <c r="E2550">
        <v>-2256001464.8436999</v>
      </c>
    </row>
    <row r="2551" spans="1:5">
      <c r="A2551" t="s">
        <v>8</v>
      </c>
      <c r="B2551" t="s">
        <v>84</v>
      </c>
      <c r="C2551">
        <v>-17</v>
      </c>
      <c r="D2551" t="s">
        <v>59</v>
      </c>
      <c r="E2551">
        <v>-2791850232.9724002</v>
      </c>
    </row>
    <row r="2552" spans="1:5">
      <c r="A2552" t="s">
        <v>8</v>
      </c>
      <c r="B2552" t="s">
        <v>84</v>
      </c>
      <c r="C2552">
        <v>-18</v>
      </c>
      <c r="D2552" t="s">
        <v>59</v>
      </c>
      <c r="E2552">
        <v>-2791850232.9724002</v>
      </c>
    </row>
    <row r="2553" spans="1:5">
      <c r="A2553" t="s">
        <v>8</v>
      </c>
      <c r="B2553" t="s">
        <v>84</v>
      </c>
      <c r="C2553">
        <v>0</v>
      </c>
      <c r="D2553" t="s">
        <v>74</v>
      </c>
      <c r="E2553">
        <v>1.5551999999999999</v>
      </c>
    </row>
    <row r="2554" spans="1:5">
      <c r="A2554" t="s">
        <v>8</v>
      </c>
      <c r="B2554" t="s">
        <v>84</v>
      </c>
      <c r="C2554">
        <v>-1</v>
      </c>
      <c r="D2554" t="s">
        <v>74</v>
      </c>
      <c r="E2554">
        <v>1.9040999999999999</v>
      </c>
    </row>
    <row r="2555" spans="1:5">
      <c r="A2555" t="s">
        <v>8</v>
      </c>
      <c r="B2555" t="s">
        <v>84</v>
      </c>
      <c r="C2555">
        <v>-2</v>
      </c>
      <c r="D2555" t="s">
        <v>74</v>
      </c>
      <c r="E2555">
        <v>2.1979000000000002</v>
      </c>
    </row>
    <row r="2556" spans="1:5">
      <c r="A2556" t="s">
        <v>8</v>
      </c>
      <c r="B2556" t="s">
        <v>84</v>
      </c>
      <c r="C2556">
        <v>-3</v>
      </c>
      <c r="D2556" t="s">
        <v>74</v>
      </c>
      <c r="E2556">
        <v>2.1425000000000001</v>
      </c>
    </row>
    <row r="2557" spans="1:5">
      <c r="A2557" t="s">
        <v>8</v>
      </c>
      <c r="B2557" t="s">
        <v>84</v>
      </c>
      <c r="C2557">
        <v>-4</v>
      </c>
      <c r="D2557" t="s">
        <v>74</v>
      </c>
      <c r="E2557">
        <v>2.3753000000000002</v>
      </c>
    </row>
    <row r="2558" spans="1:5">
      <c r="A2558" t="s">
        <v>8</v>
      </c>
      <c r="B2558" t="s">
        <v>84</v>
      </c>
      <c r="C2558">
        <v>-5</v>
      </c>
      <c r="D2558" t="s">
        <v>74</v>
      </c>
      <c r="E2558">
        <v>2.7637</v>
      </c>
    </row>
    <row r="2559" spans="1:5">
      <c r="A2559" t="s">
        <v>8</v>
      </c>
      <c r="B2559" t="s">
        <v>84</v>
      </c>
      <c r="C2559">
        <v>-6</v>
      </c>
      <c r="D2559" t="s">
        <v>74</v>
      </c>
      <c r="E2559">
        <v>2.4352999999999998</v>
      </c>
    </row>
    <row r="2560" spans="1:5">
      <c r="A2560" t="s">
        <v>8</v>
      </c>
      <c r="B2560" t="s">
        <v>84</v>
      </c>
      <c r="C2560">
        <v>-7</v>
      </c>
      <c r="D2560" t="s">
        <v>74</v>
      </c>
      <c r="E2560">
        <v>2.5747</v>
      </c>
    </row>
    <row r="2561" spans="1:5">
      <c r="A2561" t="s">
        <v>8</v>
      </c>
      <c r="B2561" t="s">
        <v>84</v>
      </c>
      <c r="C2561">
        <v>-8</v>
      </c>
      <c r="D2561" t="s">
        <v>74</v>
      </c>
      <c r="E2561">
        <v>3.5127999999999999</v>
      </c>
    </row>
    <row r="2562" spans="1:5">
      <c r="A2562" t="s">
        <v>8</v>
      </c>
      <c r="B2562" t="s">
        <v>84</v>
      </c>
      <c r="C2562">
        <v>-9</v>
      </c>
      <c r="D2562" t="s">
        <v>74</v>
      </c>
      <c r="E2562">
        <v>5.5747999999999998</v>
      </c>
    </row>
    <row r="2563" spans="1:5">
      <c r="A2563" t="s">
        <v>8</v>
      </c>
      <c r="B2563" t="s">
        <v>84</v>
      </c>
      <c r="C2563">
        <v>-10</v>
      </c>
      <c r="D2563" t="s">
        <v>74</v>
      </c>
      <c r="E2563">
        <v>6.0861999999999998</v>
      </c>
    </row>
    <row r="2564" spans="1:5">
      <c r="A2564" t="s">
        <v>8</v>
      </c>
      <c r="B2564" t="s">
        <v>84</v>
      </c>
      <c r="C2564">
        <v>-11</v>
      </c>
      <c r="D2564" t="s">
        <v>74</v>
      </c>
      <c r="E2564">
        <v>5.2944000000000004</v>
      </c>
    </row>
    <row r="2565" spans="1:5">
      <c r="A2565" t="s">
        <v>8</v>
      </c>
      <c r="B2565" t="s">
        <v>84</v>
      </c>
      <c r="C2565">
        <v>-12</v>
      </c>
      <c r="D2565" t="s">
        <v>74</v>
      </c>
      <c r="E2565">
        <v>4.8754</v>
      </c>
    </row>
    <row r="2566" spans="1:5">
      <c r="A2566" t="s">
        <v>8</v>
      </c>
      <c r="B2566" t="s">
        <v>84</v>
      </c>
      <c r="C2566">
        <v>-13</v>
      </c>
      <c r="D2566" t="s">
        <v>74</v>
      </c>
      <c r="E2566">
        <v>4.4238</v>
      </c>
    </row>
    <row r="2567" spans="1:5">
      <c r="A2567" t="s">
        <v>8</v>
      </c>
      <c r="B2567" t="s">
        <v>84</v>
      </c>
      <c r="C2567">
        <v>-14</v>
      </c>
      <c r="D2567" t="s">
        <v>74</v>
      </c>
      <c r="E2567">
        <v>4.6832000000000003</v>
      </c>
    </row>
    <row r="2568" spans="1:5">
      <c r="A2568" t="s">
        <v>8</v>
      </c>
      <c r="B2568" t="s">
        <v>84</v>
      </c>
      <c r="C2568">
        <v>-15</v>
      </c>
      <c r="D2568" t="s">
        <v>74</v>
      </c>
      <c r="E2568">
        <v>12.326499999999999</v>
      </c>
    </row>
    <row r="2569" spans="1:5">
      <c r="A2569" t="s">
        <v>8</v>
      </c>
      <c r="B2569" t="s">
        <v>84</v>
      </c>
      <c r="C2569">
        <v>-16</v>
      </c>
      <c r="D2569" t="s">
        <v>74</v>
      </c>
      <c r="E2569">
        <v>-10.1755</v>
      </c>
    </row>
    <row r="2570" spans="1:5">
      <c r="A2570" t="s">
        <v>8</v>
      </c>
      <c r="B2570" t="s">
        <v>84</v>
      </c>
      <c r="C2570">
        <v>-17</v>
      </c>
      <c r="D2570" t="s">
        <v>74</v>
      </c>
      <c r="E2570">
        <v>-7.0731000000000002</v>
      </c>
    </row>
    <row r="2571" spans="1:5">
      <c r="A2571" t="s">
        <v>8</v>
      </c>
      <c r="B2571" t="s">
        <v>84</v>
      </c>
      <c r="C2571">
        <v>-18</v>
      </c>
      <c r="D2571" t="s">
        <v>74</v>
      </c>
      <c r="E2571">
        <v>-5.1879999999999997</v>
      </c>
    </row>
    <row r="2572" spans="1:5">
      <c r="A2572" t="s">
        <v>8</v>
      </c>
      <c r="B2572" t="s">
        <v>84</v>
      </c>
      <c r="C2572">
        <v>0</v>
      </c>
      <c r="D2572" t="s">
        <v>65</v>
      </c>
      <c r="E2572">
        <v>48732096580.077499</v>
      </c>
    </row>
    <row r="2573" spans="1:5">
      <c r="A2573" t="s">
        <v>8</v>
      </c>
      <c r="B2573" t="s">
        <v>84</v>
      </c>
      <c r="C2573">
        <v>-1</v>
      </c>
      <c r="D2573" t="s">
        <v>65</v>
      </c>
      <c r="E2573">
        <v>39702510880.914803</v>
      </c>
    </row>
    <row r="2574" spans="1:5">
      <c r="A2574" t="s">
        <v>8</v>
      </c>
      <c r="B2574" t="s">
        <v>84</v>
      </c>
      <c r="C2574">
        <v>-2</v>
      </c>
      <c r="D2574" t="s">
        <v>65</v>
      </c>
      <c r="E2574">
        <v>27190982087.903999</v>
      </c>
    </row>
    <row r="2575" spans="1:5">
      <c r="A2575" t="s">
        <v>8</v>
      </c>
      <c r="B2575" t="s">
        <v>84</v>
      </c>
      <c r="C2575">
        <v>-3</v>
      </c>
      <c r="D2575" t="s">
        <v>65</v>
      </c>
      <c r="E2575">
        <v>17806983148.4897</v>
      </c>
    </row>
    <row r="2576" spans="1:5">
      <c r="A2576" t="s">
        <v>8</v>
      </c>
      <c r="B2576" t="s">
        <v>84</v>
      </c>
      <c r="C2576">
        <v>-4</v>
      </c>
      <c r="D2576" t="s">
        <v>65</v>
      </c>
      <c r="E2576">
        <v>14904348156.8183</v>
      </c>
    </row>
    <row r="2577" spans="1:5">
      <c r="A2577" t="s">
        <v>8</v>
      </c>
      <c r="B2577" t="s">
        <v>84</v>
      </c>
      <c r="C2577">
        <v>-5</v>
      </c>
      <c r="D2577" t="s">
        <v>65</v>
      </c>
      <c r="E2577">
        <v>13766641505.754999</v>
      </c>
    </row>
    <row r="2578" spans="1:5">
      <c r="A2578" t="s">
        <v>8</v>
      </c>
      <c r="B2578" t="s">
        <v>84</v>
      </c>
      <c r="C2578">
        <v>-6</v>
      </c>
      <c r="D2578" t="s">
        <v>65</v>
      </c>
      <c r="E2578">
        <v>7528946428.9062004</v>
      </c>
    </row>
    <row r="2579" spans="1:5">
      <c r="A2579" t="s">
        <v>8</v>
      </c>
      <c r="B2579" t="s">
        <v>84</v>
      </c>
      <c r="C2579">
        <v>-7</v>
      </c>
      <c r="D2579" t="s">
        <v>65</v>
      </c>
      <c r="E2579">
        <v>7707277981.9301996</v>
      </c>
    </row>
    <row r="2580" spans="1:5">
      <c r="A2580" t="s">
        <v>8</v>
      </c>
      <c r="B2580" t="s">
        <v>84</v>
      </c>
      <c r="C2580">
        <v>-8</v>
      </c>
      <c r="D2580" t="s">
        <v>65</v>
      </c>
      <c r="E2580">
        <v>1819926775.3383</v>
      </c>
    </row>
    <row r="2581" spans="1:5">
      <c r="A2581" t="s">
        <v>8</v>
      </c>
      <c r="B2581" t="s">
        <v>84</v>
      </c>
      <c r="C2581">
        <v>-9</v>
      </c>
      <c r="D2581" t="s">
        <v>65</v>
      </c>
      <c r="E2581">
        <v>1146481573.3664</v>
      </c>
    </row>
    <row r="2582" spans="1:5">
      <c r="A2582" t="s">
        <v>8</v>
      </c>
      <c r="B2582" t="s">
        <v>84</v>
      </c>
      <c r="C2582">
        <v>-10</v>
      </c>
      <c r="D2582" t="s">
        <v>65</v>
      </c>
      <c r="E2582">
        <v>769539033.8233</v>
      </c>
    </row>
    <row r="2583" spans="1:5">
      <c r="A2583" t="s">
        <v>8</v>
      </c>
      <c r="B2583" t="s">
        <v>84</v>
      </c>
      <c r="C2583">
        <v>-11</v>
      </c>
      <c r="D2583" t="s">
        <v>65</v>
      </c>
      <c r="E2583">
        <v>879394109.94289994</v>
      </c>
    </row>
    <row r="2584" spans="1:5">
      <c r="A2584" t="s">
        <v>8</v>
      </c>
      <c r="B2584" t="s">
        <v>84</v>
      </c>
      <c r="C2584">
        <v>-12</v>
      </c>
      <c r="D2584" t="s">
        <v>65</v>
      </c>
      <c r="E2584">
        <v>465407959.31919998</v>
      </c>
    </row>
    <row r="2585" spans="1:5">
      <c r="A2585" t="s">
        <v>8</v>
      </c>
      <c r="B2585" t="s">
        <v>84</v>
      </c>
      <c r="C2585">
        <v>-13</v>
      </c>
      <c r="D2585" t="s">
        <v>65</v>
      </c>
      <c r="E2585">
        <v>1035779205.817</v>
      </c>
    </row>
    <row r="2586" spans="1:5">
      <c r="A2586" t="s">
        <v>8</v>
      </c>
      <c r="B2586" t="s">
        <v>84</v>
      </c>
      <c r="C2586">
        <v>-14</v>
      </c>
      <c r="D2586" t="s">
        <v>65</v>
      </c>
      <c r="E2586">
        <v>1074377336.8692999</v>
      </c>
    </row>
    <row r="2587" spans="1:5">
      <c r="A2587" t="s">
        <v>8</v>
      </c>
      <c r="B2587" t="s">
        <v>84</v>
      </c>
      <c r="C2587">
        <v>-15</v>
      </c>
      <c r="D2587" t="s">
        <v>65</v>
      </c>
      <c r="E2587">
        <v>1096640800.8079</v>
      </c>
    </row>
    <row r="2588" spans="1:5">
      <c r="A2588" t="s">
        <v>8</v>
      </c>
      <c r="B2588" t="s">
        <v>84</v>
      </c>
      <c r="C2588">
        <v>-16</v>
      </c>
      <c r="D2588" t="s">
        <v>65</v>
      </c>
      <c r="E2588">
        <v>997628432.48169994</v>
      </c>
    </row>
    <row r="2589" spans="1:5">
      <c r="A2589" t="s">
        <v>8</v>
      </c>
      <c r="B2589" t="s">
        <v>84</v>
      </c>
      <c r="C2589">
        <v>-17</v>
      </c>
      <c r="D2589" t="s">
        <v>65</v>
      </c>
      <c r="E2589">
        <v>583825428.6135</v>
      </c>
    </row>
    <row r="2590" spans="1:5">
      <c r="A2590" t="s">
        <v>8</v>
      </c>
      <c r="B2590" t="s">
        <v>84</v>
      </c>
      <c r="C2590">
        <v>-18</v>
      </c>
      <c r="D2590" t="s">
        <v>65</v>
      </c>
      <c r="E2590">
        <v>237370896.2243</v>
      </c>
    </row>
    <row r="2591" spans="1:5">
      <c r="A2591" t="s">
        <v>8</v>
      </c>
      <c r="B2591" t="s">
        <v>84</v>
      </c>
      <c r="C2591">
        <v>0</v>
      </c>
      <c r="D2591" t="s">
        <v>62</v>
      </c>
      <c r="E2591">
        <v>-576000000</v>
      </c>
    </row>
    <row r="2592" spans="1:5">
      <c r="A2592" t="s">
        <v>8</v>
      </c>
      <c r="B2592" t="s">
        <v>84</v>
      </c>
      <c r="C2592">
        <v>-1</v>
      </c>
      <c r="D2592" t="s">
        <v>62</v>
      </c>
      <c r="E2592">
        <v>-1067000000</v>
      </c>
    </row>
    <row r="2593" spans="1:5">
      <c r="A2593" t="s">
        <v>8</v>
      </c>
      <c r="B2593" t="s">
        <v>84</v>
      </c>
      <c r="C2593">
        <v>-2</v>
      </c>
      <c r="D2593" t="s">
        <v>62</v>
      </c>
      <c r="E2593">
        <v>-781000000</v>
      </c>
    </row>
    <row r="2594" spans="1:5">
      <c r="A2594" t="s">
        <v>8</v>
      </c>
      <c r="B2594" t="s">
        <v>84</v>
      </c>
      <c r="C2594">
        <v>-3</v>
      </c>
      <c r="D2594" t="s">
        <v>62</v>
      </c>
      <c r="E2594">
        <v>-77000000</v>
      </c>
    </row>
    <row r="2595" spans="1:5">
      <c r="A2595" t="s">
        <v>8</v>
      </c>
      <c r="B2595" t="s">
        <v>84</v>
      </c>
      <c r="C2595">
        <v>-4</v>
      </c>
      <c r="D2595" t="s">
        <v>62</v>
      </c>
      <c r="E2595">
        <v>0</v>
      </c>
    </row>
    <row r="2596" spans="1:5">
      <c r="A2596" t="s">
        <v>8</v>
      </c>
      <c r="B2596" t="s">
        <v>84</v>
      </c>
      <c r="C2596">
        <v>-5</v>
      </c>
      <c r="D2596" t="s">
        <v>62</v>
      </c>
      <c r="E2596">
        <v>0</v>
      </c>
    </row>
    <row r="2597" spans="1:5">
      <c r="A2597" t="s">
        <v>8</v>
      </c>
      <c r="B2597" t="s">
        <v>84</v>
      </c>
      <c r="C2597">
        <v>-6</v>
      </c>
      <c r="D2597" t="s">
        <v>62</v>
      </c>
      <c r="E2597">
        <v>0</v>
      </c>
    </row>
    <row r="2598" spans="1:5">
      <c r="A2598" t="s">
        <v>8</v>
      </c>
      <c r="B2598" t="s">
        <v>84</v>
      </c>
      <c r="C2598">
        <v>-7</v>
      </c>
      <c r="D2598" t="s">
        <v>62</v>
      </c>
      <c r="E2598">
        <v>0</v>
      </c>
    </row>
    <row r="2599" spans="1:5">
      <c r="A2599" t="s">
        <v>8</v>
      </c>
      <c r="B2599" t="s">
        <v>84</v>
      </c>
      <c r="C2599">
        <v>-8</v>
      </c>
      <c r="D2599" t="s">
        <v>62</v>
      </c>
      <c r="E2599">
        <v>0</v>
      </c>
    </row>
    <row r="2600" spans="1:5">
      <c r="A2600" t="s">
        <v>8</v>
      </c>
      <c r="B2600" t="s">
        <v>84</v>
      </c>
      <c r="C2600">
        <v>-9</v>
      </c>
      <c r="D2600" t="s">
        <v>62</v>
      </c>
      <c r="E2600">
        <v>0</v>
      </c>
    </row>
    <row r="2601" spans="1:5">
      <c r="A2601" t="s">
        <v>8</v>
      </c>
      <c r="B2601" t="s">
        <v>84</v>
      </c>
      <c r="C2601">
        <v>-10</v>
      </c>
      <c r="D2601" t="s">
        <v>62</v>
      </c>
      <c r="E2601">
        <v>0</v>
      </c>
    </row>
    <row r="2602" spans="1:5">
      <c r="A2602" t="s">
        <v>8</v>
      </c>
      <c r="B2602" t="s">
        <v>84</v>
      </c>
      <c r="C2602">
        <v>-11</v>
      </c>
      <c r="D2602" t="s">
        <v>62</v>
      </c>
      <c r="E2602">
        <v>0</v>
      </c>
    </row>
    <row r="2603" spans="1:5">
      <c r="A2603" t="s">
        <v>8</v>
      </c>
      <c r="B2603" t="s">
        <v>84</v>
      </c>
      <c r="C2603">
        <v>-12</v>
      </c>
      <c r="D2603" t="s">
        <v>62</v>
      </c>
      <c r="E2603">
        <v>0</v>
      </c>
    </row>
    <row r="2604" spans="1:5">
      <c r="A2604" t="s">
        <v>8</v>
      </c>
      <c r="B2604" t="s">
        <v>84</v>
      </c>
      <c r="C2604">
        <v>-13</v>
      </c>
      <c r="D2604" t="s">
        <v>62</v>
      </c>
      <c r="E2604">
        <v>0</v>
      </c>
    </row>
    <row r="2605" spans="1:5">
      <c r="A2605" t="s">
        <v>8</v>
      </c>
      <c r="B2605" t="s">
        <v>84</v>
      </c>
      <c r="C2605">
        <v>-14</v>
      </c>
      <c r="D2605" t="s">
        <v>62</v>
      </c>
      <c r="E2605">
        <v>0</v>
      </c>
    </row>
    <row r="2606" spans="1:5">
      <c r="A2606" t="s">
        <v>8</v>
      </c>
      <c r="B2606" t="s">
        <v>84</v>
      </c>
      <c r="C2606">
        <v>-15</v>
      </c>
      <c r="D2606" t="s">
        <v>62</v>
      </c>
      <c r="E2606">
        <v>0</v>
      </c>
    </row>
    <row r="2607" spans="1:5">
      <c r="A2607" t="s">
        <v>8</v>
      </c>
      <c r="B2607" t="s">
        <v>84</v>
      </c>
      <c r="C2607">
        <v>-16</v>
      </c>
      <c r="D2607" t="s">
        <v>62</v>
      </c>
      <c r="E2607">
        <v>0</v>
      </c>
    </row>
    <row r="2608" spans="1:5">
      <c r="A2608" t="s">
        <v>8</v>
      </c>
      <c r="B2608" t="s">
        <v>84</v>
      </c>
      <c r="C2608">
        <v>-17</v>
      </c>
      <c r="D2608" t="s">
        <v>62</v>
      </c>
      <c r="E2608">
        <v>0</v>
      </c>
    </row>
    <row r="2609" spans="1:5">
      <c r="A2609" t="s">
        <v>8</v>
      </c>
      <c r="B2609" t="s">
        <v>84</v>
      </c>
      <c r="C2609">
        <v>-18</v>
      </c>
      <c r="D2609" t="s">
        <v>62</v>
      </c>
      <c r="E2609">
        <v>0</v>
      </c>
    </row>
    <row r="2610" spans="1:5">
      <c r="A2610" t="s">
        <v>8</v>
      </c>
      <c r="B2610" t="s">
        <v>84</v>
      </c>
      <c r="C2610">
        <v>0</v>
      </c>
      <c r="D2610" t="s">
        <v>72</v>
      </c>
      <c r="E2610">
        <v>419193047022</v>
      </c>
    </row>
    <row r="2611" spans="1:5">
      <c r="A2611" t="s">
        <v>8</v>
      </c>
      <c r="B2611" t="s">
        <v>84</v>
      </c>
      <c r="C2611">
        <v>-1</v>
      </c>
      <c r="D2611" t="s">
        <v>72</v>
      </c>
      <c r="E2611">
        <v>354392050000</v>
      </c>
    </row>
    <row r="2612" spans="1:5">
      <c r="A2612" t="s">
        <v>8</v>
      </c>
      <c r="B2612" t="s">
        <v>84</v>
      </c>
      <c r="C2612">
        <v>-2</v>
      </c>
      <c r="D2612" t="s">
        <v>72</v>
      </c>
      <c r="E2612">
        <v>343566300000</v>
      </c>
    </row>
    <row r="2613" spans="1:5">
      <c r="A2613" t="s">
        <v>8</v>
      </c>
      <c r="B2613" t="s">
        <v>84</v>
      </c>
      <c r="C2613">
        <v>-3</v>
      </c>
      <c r="D2613" t="s">
        <v>72</v>
      </c>
      <c r="E2613">
        <v>287649120000</v>
      </c>
    </row>
    <row r="2614" spans="1:5">
      <c r="A2614" t="s">
        <v>8</v>
      </c>
      <c r="B2614" t="s">
        <v>84</v>
      </c>
      <c r="C2614">
        <v>-4</v>
      </c>
      <c r="D2614" t="s">
        <v>72</v>
      </c>
      <c r="E2614">
        <v>256374790000</v>
      </c>
    </row>
    <row r="2615" spans="1:5">
      <c r="A2615" t="s">
        <v>8</v>
      </c>
      <c r="B2615" t="s">
        <v>84</v>
      </c>
      <c r="C2615">
        <v>-5</v>
      </c>
      <c r="D2615" t="s">
        <v>72</v>
      </c>
      <c r="E2615">
        <v>217776000000</v>
      </c>
    </row>
    <row r="2616" spans="1:5">
      <c r="A2616" t="s">
        <v>8</v>
      </c>
      <c r="B2616" t="s">
        <v>84</v>
      </c>
      <c r="C2616">
        <v>-6</v>
      </c>
      <c r="D2616" t="s">
        <v>72</v>
      </c>
      <c r="E2616">
        <v>199450680000</v>
      </c>
    </row>
    <row r="2617" spans="1:5">
      <c r="A2617" t="s">
        <v>8</v>
      </c>
      <c r="B2617" t="s">
        <v>84</v>
      </c>
      <c r="C2617">
        <v>-7</v>
      </c>
      <c r="D2617" t="s">
        <v>72</v>
      </c>
      <c r="E2617">
        <v>211743160000</v>
      </c>
    </row>
    <row r="2618" spans="1:5">
      <c r="A2618" t="s">
        <v>8</v>
      </c>
      <c r="B2618" t="s">
        <v>84</v>
      </c>
      <c r="C2618">
        <v>-8</v>
      </c>
      <c r="D2618" t="s">
        <v>72</v>
      </c>
      <c r="E2618">
        <v>251744010000</v>
      </c>
    </row>
    <row r="2619" spans="1:5">
      <c r="A2619" t="s">
        <v>8</v>
      </c>
      <c r="B2619" t="s">
        <v>84</v>
      </c>
      <c r="C2619">
        <v>-9</v>
      </c>
      <c r="D2619" t="s">
        <v>72</v>
      </c>
      <c r="E2619">
        <v>276428600000</v>
      </c>
    </row>
    <row r="2620" spans="1:5">
      <c r="A2620" t="s">
        <v>8</v>
      </c>
      <c r="B2620" t="s">
        <v>84</v>
      </c>
      <c r="C2620">
        <v>-10</v>
      </c>
      <c r="D2620" t="s">
        <v>72</v>
      </c>
      <c r="E2620">
        <v>243205400000</v>
      </c>
    </row>
    <row r="2621" spans="1:5">
      <c r="A2621" t="s">
        <v>8</v>
      </c>
      <c r="B2621" t="s">
        <v>84</v>
      </c>
      <c r="C2621">
        <v>-11</v>
      </c>
      <c r="D2621" t="s">
        <v>72</v>
      </c>
      <c r="E2621">
        <v>269240760000</v>
      </c>
    </row>
    <row r="2622" spans="1:5">
      <c r="A2622" t="s">
        <v>8</v>
      </c>
      <c r="B2622" t="s">
        <v>84</v>
      </c>
      <c r="C2622">
        <v>-12</v>
      </c>
      <c r="D2622" t="s">
        <v>72</v>
      </c>
      <c r="E2622">
        <v>308533680000</v>
      </c>
    </row>
    <row r="2623" spans="1:5">
      <c r="A2623" t="s">
        <v>8</v>
      </c>
      <c r="B2623" t="s">
        <v>84</v>
      </c>
      <c r="C2623">
        <v>-13</v>
      </c>
      <c r="D2623" t="s">
        <v>72</v>
      </c>
      <c r="E2623">
        <v>274937720000</v>
      </c>
    </row>
    <row r="2624" spans="1:5">
      <c r="A2624" t="s">
        <v>8</v>
      </c>
      <c r="B2624" t="s">
        <v>84</v>
      </c>
      <c r="C2624">
        <v>-14</v>
      </c>
      <c r="D2624" t="s">
        <v>72</v>
      </c>
      <c r="E2624">
        <v>295708200000</v>
      </c>
    </row>
    <row r="2625" spans="1:5">
      <c r="A2625" t="s">
        <v>8</v>
      </c>
      <c r="B2625" t="s">
        <v>84</v>
      </c>
      <c r="C2625">
        <v>-15</v>
      </c>
      <c r="D2625" t="s">
        <v>72</v>
      </c>
      <c r="E2625">
        <v>389893000000</v>
      </c>
    </row>
    <row r="2626" spans="1:5">
      <c r="A2626" t="s">
        <v>8</v>
      </c>
      <c r="B2626" t="s">
        <v>84</v>
      </c>
      <c r="C2626">
        <v>-16</v>
      </c>
      <c r="D2626" t="s">
        <v>72</v>
      </c>
      <c r="E2626">
        <v>415120000000</v>
      </c>
    </row>
    <row r="2627" spans="1:5">
      <c r="A2627" t="s">
        <v>8</v>
      </c>
      <c r="B2627" t="s">
        <v>84</v>
      </c>
      <c r="C2627">
        <v>-17</v>
      </c>
      <c r="D2627" t="s">
        <v>72</v>
      </c>
      <c r="E2627">
        <v>453475320000</v>
      </c>
    </row>
    <row r="2628" spans="1:5">
      <c r="A2628" t="s">
        <v>8</v>
      </c>
      <c r="B2628" t="s">
        <v>84</v>
      </c>
      <c r="C2628">
        <v>-18</v>
      </c>
      <c r="D2628" t="s">
        <v>72</v>
      </c>
      <c r="E2628">
        <v>263580160000</v>
      </c>
    </row>
    <row r="2629" spans="1:5">
      <c r="A2629" t="s">
        <v>8</v>
      </c>
      <c r="B2629" t="s">
        <v>84</v>
      </c>
      <c r="C2629">
        <v>0</v>
      </c>
      <c r="D2629" t="s">
        <v>60</v>
      </c>
      <c r="E2629">
        <v>112392320000</v>
      </c>
    </row>
    <row r="2630" spans="1:5">
      <c r="A2630" t="s">
        <v>8</v>
      </c>
      <c r="B2630" t="s">
        <v>84</v>
      </c>
      <c r="C2630">
        <v>-1</v>
      </c>
      <c r="D2630" t="s">
        <v>60</v>
      </c>
      <c r="E2630">
        <v>106707400000</v>
      </c>
    </row>
    <row r="2631" spans="1:5">
      <c r="A2631" t="s">
        <v>8</v>
      </c>
      <c r="B2631" t="s">
        <v>84</v>
      </c>
      <c r="C2631">
        <v>-2</v>
      </c>
      <c r="D2631" t="s">
        <v>60</v>
      </c>
      <c r="E2631">
        <v>98569340000</v>
      </c>
    </row>
    <row r="2632" spans="1:5">
      <c r="A2632" t="s">
        <v>8</v>
      </c>
      <c r="B2632" t="s">
        <v>84</v>
      </c>
      <c r="C2632">
        <v>-3</v>
      </c>
      <c r="D2632" t="s">
        <v>60</v>
      </c>
      <c r="E2632">
        <v>86309020000</v>
      </c>
    </row>
    <row r="2633" spans="1:5">
      <c r="A2633" t="s">
        <v>8</v>
      </c>
      <c r="B2633" t="s">
        <v>84</v>
      </c>
      <c r="C2633">
        <v>-4</v>
      </c>
      <c r="D2633" t="s">
        <v>60</v>
      </c>
      <c r="E2633">
        <v>71341540000</v>
      </c>
    </row>
    <row r="2634" spans="1:5">
      <c r="A2634" t="s">
        <v>8</v>
      </c>
      <c r="B2634" t="s">
        <v>84</v>
      </c>
      <c r="C2634">
        <v>-5</v>
      </c>
      <c r="D2634" t="s">
        <v>60</v>
      </c>
      <c r="E2634">
        <v>62238140000</v>
      </c>
    </row>
    <row r="2635" spans="1:5">
      <c r="A2635" t="s">
        <v>8</v>
      </c>
      <c r="B2635" t="s">
        <v>84</v>
      </c>
      <c r="C2635">
        <v>-6</v>
      </c>
      <c r="D2635" t="s">
        <v>60</v>
      </c>
      <c r="E2635">
        <v>43292320000</v>
      </c>
    </row>
    <row r="2636" spans="1:5">
      <c r="A2636" t="s">
        <v>8</v>
      </c>
      <c r="B2636" t="s">
        <v>84</v>
      </c>
      <c r="C2636">
        <v>-7</v>
      </c>
      <c r="D2636" t="s">
        <v>60</v>
      </c>
      <c r="E2636">
        <v>35211260000</v>
      </c>
    </row>
    <row r="2637" spans="1:5">
      <c r="A2637" t="s">
        <v>8</v>
      </c>
      <c r="B2637" t="s">
        <v>84</v>
      </c>
      <c r="C2637">
        <v>-8</v>
      </c>
      <c r="D2637" t="s">
        <v>60</v>
      </c>
      <c r="E2637">
        <v>29041600000</v>
      </c>
    </row>
    <row r="2638" spans="1:5">
      <c r="A2638" t="s">
        <v>8</v>
      </c>
      <c r="B2638" t="s">
        <v>84</v>
      </c>
      <c r="C2638">
        <v>-9</v>
      </c>
      <c r="D2638" t="s">
        <v>60</v>
      </c>
      <c r="E2638">
        <v>32505560000</v>
      </c>
    </row>
    <row r="2639" spans="1:5">
      <c r="A2639" t="s">
        <v>8</v>
      </c>
      <c r="B2639" t="s">
        <v>84</v>
      </c>
      <c r="C2639">
        <v>-10</v>
      </c>
      <c r="D2639" t="s">
        <v>60</v>
      </c>
      <c r="E2639">
        <v>42507360000</v>
      </c>
    </row>
    <row r="2640" spans="1:5">
      <c r="A2640" t="s">
        <v>8</v>
      </c>
      <c r="B2640" t="s">
        <v>84</v>
      </c>
      <c r="C2640">
        <v>-11</v>
      </c>
      <c r="D2640" t="s">
        <v>60</v>
      </c>
      <c r="E2640">
        <v>47959240000</v>
      </c>
    </row>
    <row r="2641" spans="1:5">
      <c r="A2641" t="s">
        <v>8</v>
      </c>
      <c r="B2641" t="s">
        <v>84</v>
      </c>
      <c r="C2641">
        <v>-12</v>
      </c>
      <c r="D2641" t="s">
        <v>60</v>
      </c>
      <c r="E2641">
        <v>72065300000</v>
      </c>
    </row>
    <row r="2642" spans="1:5">
      <c r="A2642" t="s">
        <v>8</v>
      </c>
      <c r="B2642" t="s">
        <v>84</v>
      </c>
      <c r="C2642">
        <v>-13</v>
      </c>
      <c r="D2642" t="s">
        <v>60</v>
      </c>
      <c r="E2642">
        <v>62096260000</v>
      </c>
    </row>
    <row r="2643" spans="1:5">
      <c r="A2643" t="s">
        <v>8</v>
      </c>
      <c r="B2643" t="s">
        <v>84</v>
      </c>
      <c r="C2643">
        <v>-14</v>
      </c>
      <c r="D2643" t="s">
        <v>60</v>
      </c>
      <c r="E2643">
        <v>52275700000</v>
      </c>
    </row>
    <row r="2644" spans="1:5">
      <c r="A2644" t="s">
        <v>8</v>
      </c>
      <c r="B2644" t="s">
        <v>84</v>
      </c>
      <c r="C2644">
        <v>-15</v>
      </c>
      <c r="D2644" t="s">
        <v>60</v>
      </c>
      <c r="E2644">
        <v>45235080000</v>
      </c>
    </row>
    <row r="2645" spans="1:5">
      <c r="A2645" t="s">
        <v>8</v>
      </c>
      <c r="B2645" t="s">
        <v>84</v>
      </c>
      <c r="C2645">
        <v>-16</v>
      </c>
      <c r="D2645" t="s">
        <v>60</v>
      </c>
      <c r="E2645">
        <v>41064880000</v>
      </c>
    </row>
    <row r="2646" spans="1:5">
      <c r="A2646" t="s">
        <v>8</v>
      </c>
      <c r="B2646" t="s">
        <v>84</v>
      </c>
      <c r="C2646">
        <v>-17</v>
      </c>
      <c r="D2646" t="s">
        <v>60</v>
      </c>
      <c r="E2646">
        <v>31213060000</v>
      </c>
    </row>
    <row r="2647" spans="1:5">
      <c r="A2647" t="s">
        <v>8</v>
      </c>
      <c r="B2647" t="s">
        <v>84</v>
      </c>
      <c r="C2647">
        <v>-18</v>
      </c>
      <c r="D2647" t="s">
        <v>60</v>
      </c>
      <c r="E2647">
        <v>18340320000</v>
      </c>
    </row>
    <row r="2648" spans="1:5">
      <c r="A2648" t="s">
        <v>8</v>
      </c>
      <c r="B2648" t="s">
        <v>84</v>
      </c>
      <c r="C2648">
        <v>0</v>
      </c>
      <c r="D2648" t="s">
        <v>67</v>
      </c>
      <c r="E2648">
        <v>0</v>
      </c>
    </row>
    <row r="2649" spans="1:5">
      <c r="A2649" t="s">
        <v>8</v>
      </c>
      <c r="B2649" t="s">
        <v>84</v>
      </c>
      <c r="C2649">
        <v>-1</v>
      </c>
      <c r="D2649" t="s">
        <v>67</v>
      </c>
      <c r="E2649">
        <v>0</v>
      </c>
    </row>
    <row r="2650" spans="1:5">
      <c r="A2650" t="s">
        <v>8</v>
      </c>
      <c r="B2650" t="s">
        <v>84</v>
      </c>
      <c r="C2650">
        <v>-2</v>
      </c>
      <c r="D2650" t="s">
        <v>67</v>
      </c>
      <c r="E2650">
        <v>0</v>
      </c>
    </row>
    <row r="2651" spans="1:5">
      <c r="A2651" t="s">
        <v>8</v>
      </c>
      <c r="B2651" t="s">
        <v>84</v>
      </c>
      <c r="C2651">
        <v>-3</v>
      </c>
      <c r="D2651" t="s">
        <v>67</v>
      </c>
      <c r="E2651">
        <v>0</v>
      </c>
    </row>
    <row r="2652" spans="1:5">
      <c r="A2652" t="s">
        <v>8</v>
      </c>
      <c r="B2652" t="s">
        <v>84</v>
      </c>
      <c r="C2652">
        <v>-4</v>
      </c>
      <c r="D2652" t="s">
        <v>67</v>
      </c>
      <c r="E2652">
        <v>0</v>
      </c>
    </row>
    <row r="2653" spans="1:5">
      <c r="A2653" t="s">
        <v>8</v>
      </c>
      <c r="B2653" t="s">
        <v>84</v>
      </c>
      <c r="C2653">
        <v>-5</v>
      </c>
      <c r="D2653" t="s">
        <v>67</v>
      </c>
      <c r="E2653">
        <v>0</v>
      </c>
    </row>
    <row r="2654" spans="1:5">
      <c r="A2654" t="s">
        <v>8</v>
      </c>
      <c r="B2654" t="s">
        <v>84</v>
      </c>
      <c r="C2654">
        <v>-6</v>
      </c>
      <c r="D2654" t="s">
        <v>67</v>
      </c>
      <c r="E2654">
        <v>0</v>
      </c>
    </row>
    <row r="2655" spans="1:5">
      <c r="A2655" t="s">
        <v>8</v>
      </c>
      <c r="B2655" t="s">
        <v>84</v>
      </c>
      <c r="C2655">
        <v>-7</v>
      </c>
      <c r="D2655" t="s">
        <v>67</v>
      </c>
      <c r="E2655">
        <v>0</v>
      </c>
    </row>
    <row r="2656" spans="1:5">
      <c r="A2656" t="s">
        <v>8</v>
      </c>
      <c r="B2656" t="s">
        <v>84</v>
      </c>
      <c r="C2656">
        <v>-8</v>
      </c>
      <c r="D2656" t="s">
        <v>67</v>
      </c>
      <c r="E2656">
        <v>0</v>
      </c>
    </row>
    <row r="2657" spans="1:5">
      <c r="A2657" t="s">
        <v>8</v>
      </c>
      <c r="B2657" t="s">
        <v>84</v>
      </c>
      <c r="C2657">
        <v>-9</v>
      </c>
      <c r="D2657" t="s">
        <v>67</v>
      </c>
      <c r="E2657">
        <v>0</v>
      </c>
    </row>
    <row r="2658" spans="1:5">
      <c r="A2658" t="s">
        <v>8</v>
      </c>
      <c r="B2658" t="s">
        <v>84</v>
      </c>
      <c r="C2658">
        <v>-10</v>
      </c>
      <c r="D2658" t="s">
        <v>67</v>
      </c>
      <c r="E2658">
        <v>0</v>
      </c>
    </row>
    <row r="2659" spans="1:5">
      <c r="A2659" t="s">
        <v>8</v>
      </c>
      <c r="B2659" t="s">
        <v>84</v>
      </c>
      <c r="C2659">
        <v>-11</v>
      </c>
      <c r="D2659" t="s">
        <v>67</v>
      </c>
      <c r="E2659">
        <v>0</v>
      </c>
    </row>
    <row r="2660" spans="1:5">
      <c r="A2660" t="s">
        <v>8</v>
      </c>
      <c r="B2660" t="s">
        <v>84</v>
      </c>
      <c r="C2660">
        <v>-12</v>
      </c>
      <c r="D2660" t="s">
        <v>67</v>
      </c>
      <c r="E2660">
        <v>0</v>
      </c>
    </row>
    <row r="2661" spans="1:5">
      <c r="A2661" t="s">
        <v>8</v>
      </c>
      <c r="B2661" t="s">
        <v>84</v>
      </c>
      <c r="C2661">
        <v>-13</v>
      </c>
      <c r="D2661" t="s">
        <v>67</v>
      </c>
      <c r="E2661">
        <v>0</v>
      </c>
    </row>
    <row r="2662" spans="1:5">
      <c r="A2662" t="s">
        <v>8</v>
      </c>
      <c r="B2662" t="s">
        <v>84</v>
      </c>
      <c r="C2662">
        <v>-14</v>
      </c>
      <c r="D2662" t="s">
        <v>67</v>
      </c>
      <c r="E2662">
        <v>0</v>
      </c>
    </row>
    <row r="2663" spans="1:5">
      <c r="A2663" t="s">
        <v>8</v>
      </c>
      <c r="B2663" t="s">
        <v>84</v>
      </c>
      <c r="C2663">
        <v>-15</v>
      </c>
      <c r="D2663" t="s">
        <v>67</v>
      </c>
      <c r="E2663">
        <v>0</v>
      </c>
    </row>
    <row r="2664" spans="1:5">
      <c r="A2664" t="s">
        <v>8</v>
      </c>
      <c r="B2664" t="s">
        <v>84</v>
      </c>
      <c r="C2664">
        <v>-16</v>
      </c>
      <c r="D2664" t="s">
        <v>67</v>
      </c>
      <c r="E2664">
        <v>0</v>
      </c>
    </row>
    <row r="2665" spans="1:5">
      <c r="A2665" t="s">
        <v>8</v>
      </c>
      <c r="B2665" t="s">
        <v>84</v>
      </c>
      <c r="C2665">
        <v>-17</v>
      </c>
      <c r="D2665" t="s">
        <v>67</v>
      </c>
      <c r="E2665">
        <v>0</v>
      </c>
    </row>
    <row r="2666" spans="1:5">
      <c r="A2666" t="s">
        <v>8</v>
      </c>
      <c r="B2666" t="s">
        <v>84</v>
      </c>
      <c r="C2666">
        <v>-18</v>
      </c>
      <c r="D2666" t="s">
        <v>67</v>
      </c>
      <c r="E2666">
        <v>0</v>
      </c>
    </row>
    <row r="2667" spans="1:5">
      <c r="A2667" t="s">
        <v>8</v>
      </c>
      <c r="B2667" t="s">
        <v>84</v>
      </c>
      <c r="C2667">
        <v>0</v>
      </c>
      <c r="D2667" t="s">
        <v>75</v>
      </c>
      <c r="E2667">
        <v>0.20580000000000001</v>
      </c>
    </row>
    <row r="2668" spans="1:5">
      <c r="A2668" t="s">
        <v>8</v>
      </c>
      <c r="B2668" t="s">
        <v>84</v>
      </c>
      <c r="C2668">
        <v>-1</v>
      </c>
      <c r="D2668" t="s">
        <v>75</v>
      </c>
      <c r="E2668">
        <v>0.21010000000000001</v>
      </c>
    </row>
    <row r="2669" spans="1:5">
      <c r="A2669" t="s">
        <v>8</v>
      </c>
      <c r="B2669" t="s">
        <v>84</v>
      </c>
      <c r="C2669">
        <v>-2</v>
      </c>
      <c r="D2669" t="s">
        <v>75</v>
      </c>
      <c r="E2669">
        <v>0.25650000000000001</v>
      </c>
    </row>
    <row r="2670" spans="1:5">
      <c r="A2670" t="s">
        <v>8</v>
      </c>
      <c r="B2670" t="s">
        <v>84</v>
      </c>
      <c r="C2670">
        <v>-3</v>
      </c>
      <c r="D2670" t="s">
        <v>75</v>
      </c>
      <c r="E2670">
        <v>0.29449999999999998</v>
      </c>
    </row>
    <row r="2671" spans="1:5">
      <c r="A2671" t="s">
        <v>8</v>
      </c>
      <c r="B2671" t="s">
        <v>84</v>
      </c>
      <c r="C2671">
        <v>-4</v>
      </c>
      <c r="D2671" t="s">
        <v>75</v>
      </c>
      <c r="E2671">
        <v>0.30109999999999998</v>
      </c>
    </row>
    <row r="2672" spans="1:5">
      <c r="A2672" t="s">
        <v>8</v>
      </c>
      <c r="B2672" t="s">
        <v>84</v>
      </c>
      <c r="C2672">
        <v>-5</v>
      </c>
      <c r="D2672" t="s">
        <v>75</v>
      </c>
      <c r="E2672">
        <v>0.3009</v>
      </c>
    </row>
    <row r="2673" spans="1:5">
      <c r="A2673" t="s">
        <v>8</v>
      </c>
      <c r="B2673" t="s">
        <v>84</v>
      </c>
      <c r="C2673">
        <v>-6</v>
      </c>
      <c r="D2673" t="s">
        <v>75</v>
      </c>
      <c r="E2673">
        <v>0.28849999999999998</v>
      </c>
    </row>
    <row r="2674" spans="1:5">
      <c r="A2674" t="s">
        <v>8</v>
      </c>
      <c r="B2674" t="s">
        <v>84</v>
      </c>
      <c r="C2674">
        <v>-7</v>
      </c>
      <c r="D2674" t="s">
        <v>75</v>
      </c>
      <c r="E2674">
        <v>0.26029999999999998</v>
      </c>
    </row>
    <row r="2675" spans="1:5">
      <c r="A2675" t="s">
        <v>8</v>
      </c>
      <c r="B2675" t="s">
        <v>84</v>
      </c>
      <c r="C2675">
        <v>-8</v>
      </c>
      <c r="D2675" t="s">
        <v>75</v>
      </c>
      <c r="E2675">
        <v>0.2863</v>
      </c>
    </row>
    <row r="2676" spans="1:5">
      <c r="A2676" t="s">
        <v>8</v>
      </c>
      <c r="B2676" t="s">
        <v>84</v>
      </c>
      <c r="C2676">
        <v>-9</v>
      </c>
      <c r="D2676" t="s">
        <v>75</v>
      </c>
      <c r="E2676">
        <v>0.25540000000000002</v>
      </c>
    </row>
    <row r="2677" spans="1:5">
      <c r="A2677" t="s">
        <v>8</v>
      </c>
      <c r="B2677" t="s">
        <v>84</v>
      </c>
      <c r="C2677">
        <v>-10</v>
      </c>
      <c r="D2677" t="s">
        <v>75</v>
      </c>
      <c r="E2677">
        <v>0.26179999999999998</v>
      </c>
    </row>
    <row r="2678" spans="1:5">
      <c r="A2678" t="s">
        <v>8</v>
      </c>
      <c r="B2678" t="s">
        <v>84</v>
      </c>
      <c r="C2678">
        <v>-11</v>
      </c>
      <c r="D2678" t="s">
        <v>75</v>
      </c>
      <c r="E2678">
        <v>0.25869999999999999</v>
      </c>
    </row>
    <row r="2679" spans="1:5">
      <c r="A2679" t="s">
        <v>8</v>
      </c>
      <c r="B2679" t="s">
        <v>84</v>
      </c>
      <c r="C2679">
        <v>-12</v>
      </c>
      <c r="D2679" t="s">
        <v>75</v>
      </c>
      <c r="E2679">
        <v>0.1658</v>
      </c>
    </row>
    <row r="2680" spans="1:5">
      <c r="A2680" t="s">
        <v>8</v>
      </c>
      <c r="B2680" t="s">
        <v>84</v>
      </c>
      <c r="C2680">
        <v>-13</v>
      </c>
      <c r="D2680" t="s">
        <v>75</v>
      </c>
      <c r="E2680">
        <v>0.22500000000000001</v>
      </c>
    </row>
    <row r="2681" spans="1:5">
      <c r="A2681" t="s">
        <v>8</v>
      </c>
      <c r="B2681" t="s">
        <v>84</v>
      </c>
      <c r="C2681">
        <v>-14</v>
      </c>
      <c r="D2681" t="s">
        <v>75</v>
      </c>
      <c r="E2681">
        <v>0.2576</v>
      </c>
    </row>
    <row r="2682" spans="1:5">
      <c r="A2682" t="s">
        <v>8</v>
      </c>
      <c r="B2682" t="s">
        <v>84</v>
      </c>
      <c r="C2682">
        <v>-15</v>
      </c>
      <c r="D2682" t="s">
        <v>75</v>
      </c>
      <c r="E2682">
        <v>0.16089999999999999</v>
      </c>
    </row>
    <row r="2683" spans="1:5">
      <c r="A2683" t="s">
        <v>8</v>
      </c>
      <c r="B2683" t="s">
        <v>84</v>
      </c>
      <c r="C2683">
        <v>-16</v>
      </c>
      <c r="D2683" t="s">
        <v>75</v>
      </c>
      <c r="E2683">
        <v>5.0500000000000003E-2</v>
      </c>
    </row>
    <row r="2684" spans="1:5">
      <c r="A2684" t="s">
        <v>8</v>
      </c>
      <c r="B2684" t="s">
        <v>84</v>
      </c>
      <c r="C2684">
        <v>-17</v>
      </c>
      <c r="D2684" t="s">
        <v>75</v>
      </c>
      <c r="E2684">
        <v>0.2802</v>
      </c>
    </row>
    <row r="2685" spans="1:5">
      <c r="A2685" t="s">
        <v>8</v>
      </c>
      <c r="B2685" t="s">
        <v>84</v>
      </c>
      <c r="C2685">
        <v>-18</v>
      </c>
      <c r="D2685" t="s">
        <v>75</v>
      </c>
      <c r="E2685">
        <v>0.22919999999999999</v>
      </c>
    </row>
    <row r="2686" spans="1:5">
      <c r="A2686" t="s">
        <v>8</v>
      </c>
      <c r="B2686" t="s">
        <v>84</v>
      </c>
      <c r="C2686">
        <v>0</v>
      </c>
      <c r="D2686" t="s">
        <v>69</v>
      </c>
      <c r="E2686">
        <v>0</v>
      </c>
    </row>
    <row r="2687" spans="1:5">
      <c r="A2687" t="s">
        <v>8</v>
      </c>
      <c r="B2687" t="s">
        <v>84</v>
      </c>
      <c r="C2687">
        <v>-1</v>
      </c>
      <c r="D2687" t="s">
        <v>69</v>
      </c>
      <c r="E2687">
        <v>0</v>
      </c>
    </row>
    <row r="2688" spans="1:5">
      <c r="A2688" t="s">
        <v>8</v>
      </c>
      <c r="B2688" t="s">
        <v>84</v>
      </c>
      <c r="C2688">
        <v>-2</v>
      </c>
      <c r="D2688" t="s">
        <v>69</v>
      </c>
      <c r="E2688">
        <v>0</v>
      </c>
    </row>
    <row r="2689" spans="1:5">
      <c r="A2689" t="s">
        <v>8</v>
      </c>
      <c r="B2689" t="s">
        <v>84</v>
      </c>
      <c r="C2689">
        <v>-3</v>
      </c>
      <c r="D2689" t="s">
        <v>69</v>
      </c>
      <c r="E2689">
        <v>0</v>
      </c>
    </row>
    <row r="2690" spans="1:5">
      <c r="A2690" t="s">
        <v>8</v>
      </c>
      <c r="B2690" t="s">
        <v>84</v>
      </c>
      <c r="C2690">
        <v>-4</v>
      </c>
      <c r="D2690" t="s">
        <v>69</v>
      </c>
      <c r="E2690">
        <v>0</v>
      </c>
    </row>
    <row r="2691" spans="1:5">
      <c r="A2691" t="s">
        <v>8</v>
      </c>
      <c r="B2691" t="s">
        <v>84</v>
      </c>
      <c r="C2691">
        <v>-5</v>
      </c>
      <c r="D2691" t="s">
        <v>69</v>
      </c>
      <c r="E2691">
        <v>0</v>
      </c>
    </row>
    <row r="2692" spans="1:5">
      <c r="A2692" t="s">
        <v>8</v>
      </c>
      <c r="B2692" t="s">
        <v>84</v>
      </c>
      <c r="C2692">
        <v>-6</v>
      </c>
      <c r="D2692" t="s">
        <v>69</v>
      </c>
      <c r="E2692">
        <v>0</v>
      </c>
    </row>
    <row r="2693" spans="1:5">
      <c r="A2693" t="s">
        <v>8</v>
      </c>
      <c r="B2693" t="s">
        <v>84</v>
      </c>
      <c r="C2693">
        <v>-7</v>
      </c>
      <c r="D2693" t="s">
        <v>69</v>
      </c>
      <c r="E2693">
        <v>0</v>
      </c>
    </row>
    <row r="2694" spans="1:5">
      <c r="A2694" t="s">
        <v>8</v>
      </c>
      <c r="B2694" t="s">
        <v>84</v>
      </c>
      <c r="C2694">
        <v>-8</v>
      </c>
      <c r="D2694" t="s">
        <v>69</v>
      </c>
      <c r="E2694">
        <v>0</v>
      </c>
    </row>
    <row r="2695" spans="1:5">
      <c r="A2695" t="s">
        <v>8</v>
      </c>
      <c r="B2695" t="s">
        <v>84</v>
      </c>
      <c r="C2695">
        <v>-9</v>
      </c>
      <c r="D2695" t="s">
        <v>69</v>
      </c>
      <c r="E2695">
        <v>0</v>
      </c>
    </row>
    <row r="2696" spans="1:5">
      <c r="A2696" t="s">
        <v>8</v>
      </c>
      <c r="B2696" t="s">
        <v>84</v>
      </c>
      <c r="C2696">
        <v>-10</v>
      </c>
      <c r="D2696" t="s">
        <v>69</v>
      </c>
      <c r="E2696">
        <v>0</v>
      </c>
    </row>
    <row r="2697" spans="1:5">
      <c r="A2697" t="s">
        <v>8</v>
      </c>
      <c r="B2697" t="s">
        <v>84</v>
      </c>
      <c r="C2697">
        <v>-11</v>
      </c>
      <c r="D2697" t="s">
        <v>69</v>
      </c>
      <c r="E2697">
        <v>0</v>
      </c>
    </row>
    <row r="2698" spans="1:5">
      <c r="A2698" t="s">
        <v>8</v>
      </c>
      <c r="B2698" t="s">
        <v>84</v>
      </c>
      <c r="C2698">
        <v>-12</v>
      </c>
      <c r="D2698" t="s">
        <v>69</v>
      </c>
      <c r="E2698">
        <v>0</v>
      </c>
    </row>
    <row r="2699" spans="1:5">
      <c r="A2699" t="s">
        <v>8</v>
      </c>
      <c r="B2699" t="s">
        <v>84</v>
      </c>
      <c r="C2699">
        <v>-13</v>
      </c>
      <c r="D2699" t="s">
        <v>69</v>
      </c>
      <c r="E2699">
        <v>0</v>
      </c>
    </row>
    <row r="2700" spans="1:5">
      <c r="A2700" t="s">
        <v>8</v>
      </c>
      <c r="B2700" t="s">
        <v>84</v>
      </c>
      <c r="C2700">
        <v>-14</v>
      </c>
      <c r="D2700" t="s">
        <v>69</v>
      </c>
      <c r="E2700">
        <v>0</v>
      </c>
    </row>
    <row r="2701" spans="1:5">
      <c r="A2701" t="s">
        <v>8</v>
      </c>
      <c r="B2701" t="s">
        <v>84</v>
      </c>
      <c r="C2701">
        <v>-15</v>
      </c>
      <c r="D2701" t="s">
        <v>69</v>
      </c>
      <c r="E2701">
        <v>0</v>
      </c>
    </row>
    <row r="2702" spans="1:5">
      <c r="A2702" t="s">
        <v>8</v>
      </c>
      <c r="B2702" t="s">
        <v>84</v>
      </c>
      <c r="C2702">
        <v>-16</v>
      </c>
      <c r="D2702" t="s">
        <v>69</v>
      </c>
      <c r="E2702">
        <v>0</v>
      </c>
    </row>
    <row r="2703" spans="1:5">
      <c r="A2703" t="s">
        <v>8</v>
      </c>
      <c r="B2703" t="s">
        <v>84</v>
      </c>
      <c r="C2703">
        <v>-17</v>
      </c>
      <c r="D2703" t="s">
        <v>69</v>
      </c>
      <c r="E2703">
        <v>0</v>
      </c>
    </row>
    <row r="2704" spans="1:5">
      <c r="A2704" t="s">
        <v>8</v>
      </c>
      <c r="B2704" t="s">
        <v>84</v>
      </c>
      <c r="C2704">
        <v>-18</v>
      </c>
      <c r="D2704" t="s">
        <v>69</v>
      </c>
      <c r="E2704">
        <v>0</v>
      </c>
    </row>
    <row r="2705" spans="1:5">
      <c r="A2705" t="s">
        <v>8</v>
      </c>
      <c r="B2705" t="s">
        <v>84</v>
      </c>
      <c r="C2705">
        <v>0</v>
      </c>
      <c r="D2705" t="s">
        <v>76</v>
      </c>
      <c r="E2705">
        <v>-5.7500000000000002E-2</v>
      </c>
    </row>
    <row r="2706" spans="1:5">
      <c r="A2706" t="s">
        <v>8</v>
      </c>
      <c r="B2706" t="s">
        <v>84</v>
      </c>
      <c r="C2706">
        <v>-1</v>
      </c>
      <c r="D2706" t="s">
        <v>76</v>
      </c>
      <c r="E2706">
        <v>7.7700000000000005E-2</v>
      </c>
    </row>
    <row r="2707" spans="1:5">
      <c r="A2707" t="s">
        <v>8</v>
      </c>
      <c r="B2707" t="s">
        <v>84</v>
      </c>
      <c r="C2707">
        <v>-2</v>
      </c>
      <c r="D2707" t="s">
        <v>76</v>
      </c>
      <c r="E2707">
        <v>0.1154</v>
      </c>
    </row>
    <row r="2708" spans="1:5">
      <c r="A2708" t="s">
        <v>8</v>
      </c>
      <c r="B2708" t="s">
        <v>84</v>
      </c>
      <c r="C2708">
        <v>-3</v>
      </c>
      <c r="D2708" t="s">
        <v>76</v>
      </c>
      <c r="E2708">
        <v>5.6000000000000001E-2</v>
      </c>
    </row>
    <row r="2709" spans="1:5">
      <c r="A2709" t="s">
        <v>8</v>
      </c>
      <c r="B2709" t="s">
        <v>84</v>
      </c>
      <c r="C2709">
        <v>-4</v>
      </c>
      <c r="D2709" t="s">
        <v>76</v>
      </c>
      <c r="E2709">
        <v>5.3999999999999999E-2</v>
      </c>
    </row>
    <row r="2710" spans="1:5">
      <c r="A2710" t="s">
        <v>8</v>
      </c>
      <c r="B2710" t="s">
        <v>84</v>
      </c>
      <c r="C2710">
        <v>-5</v>
      </c>
      <c r="D2710" t="s">
        <v>76</v>
      </c>
      <c r="E2710">
        <v>0.11940000000000001</v>
      </c>
    </row>
    <row r="2711" spans="1:5">
      <c r="A2711" t="s">
        <v>8</v>
      </c>
      <c r="B2711" t="s">
        <v>84</v>
      </c>
      <c r="C2711">
        <v>-6</v>
      </c>
      <c r="D2711" t="s">
        <v>76</v>
      </c>
      <c r="E2711">
        <v>6.93E-2</v>
      </c>
    </row>
    <row r="2712" spans="1:5">
      <c r="A2712" t="s">
        <v>8</v>
      </c>
      <c r="B2712" t="s">
        <v>84</v>
      </c>
      <c r="C2712">
        <v>-7</v>
      </c>
      <c r="D2712" t="s">
        <v>76</v>
      </c>
      <c r="E2712">
        <v>-3.2800000000000003E-2</v>
      </c>
    </row>
    <row r="2713" spans="1:5">
      <c r="A2713" t="s">
        <v>8</v>
      </c>
      <c r="B2713" t="s">
        <v>84</v>
      </c>
      <c r="C2713">
        <v>-8</v>
      </c>
      <c r="D2713" t="s">
        <v>76</v>
      </c>
      <c r="E2713">
        <v>0.18190000000000001</v>
      </c>
    </row>
    <row r="2714" spans="1:5">
      <c r="A2714" t="s">
        <v>8</v>
      </c>
      <c r="B2714" t="s">
        <v>84</v>
      </c>
      <c r="C2714">
        <v>-9</v>
      </c>
      <c r="D2714" t="s">
        <v>76</v>
      </c>
      <c r="E2714">
        <v>0.1545</v>
      </c>
    </row>
    <row r="2715" spans="1:5">
      <c r="A2715" t="s">
        <v>8</v>
      </c>
      <c r="B2715" t="s">
        <v>84</v>
      </c>
      <c r="C2715">
        <v>-10</v>
      </c>
      <c r="D2715" t="s">
        <v>76</v>
      </c>
      <c r="E2715">
        <v>0.1129</v>
      </c>
    </row>
    <row r="2716" spans="1:5">
      <c r="A2716" t="s">
        <v>8</v>
      </c>
      <c r="B2716" t="s">
        <v>84</v>
      </c>
      <c r="C2716">
        <v>-11</v>
      </c>
      <c r="D2716" t="s">
        <v>76</v>
      </c>
      <c r="E2716">
        <v>8.0199999999999994E-2</v>
      </c>
    </row>
    <row r="2717" spans="1:5">
      <c r="A2717" t="s">
        <v>8</v>
      </c>
      <c r="B2717" t="s">
        <v>84</v>
      </c>
      <c r="C2717">
        <v>-12</v>
      </c>
      <c r="D2717" t="s">
        <v>76</v>
      </c>
      <c r="E2717">
        <v>0.1444</v>
      </c>
    </row>
    <row r="2718" spans="1:5">
      <c r="A2718" t="s">
        <v>8</v>
      </c>
      <c r="B2718" t="s">
        <v>84</v>
      </c>
      <c r="C2718">
        <v>-13</v>
      </c>
      <c r="D2718" t="s">
        <v>76</v>
      </c>
      <c r="E2718">
        <v>0.13469999999999999</v>
      </c>
    </row>
    <row r="2719" spans="1:5">
      <c r="A2719" t="s">
        <v>8</v>
      </c>
      <c r="B2719" t="s">
        <v>84</v>
      </c>
      <c r="C2719">
        <v>-14</v>
      </c>
      <c r="D2719" t="s">
        <v>76</v>
      </c>
      <c r="E2719">
        <v>0.12130000000000001</v>
      </c>
    </row>
    <row r="2720" spans="1:5">
      <c r="A2720" t="s">
        <v>8</v>
      </c>
      <c r="B2720" t="s">
        <v>84</v>
      </c>
      <c r="C2720">
        <v>-15</v>
      </c>
      <c r="D2720" t="s">
        <v>76</v>
      </c>
      <c r="E2720">
        <v>0.1019</v>
      </c>
    </row>
    <row r="2721" spans="1:5">
      <c r="A2721" t="s">
        <v>8</v>
      </c>
      <c r="B2721" t="s">
        <v>84</v>
      </c>
      <c r="C2721">
        <v>-16</v>
      </c>
      <c r="D2721" t="s">
        <v>76</v>
      </c>
      <c r="E2721">
        <v>0.16250000000000001</v>
      </c>
    </row>
    <row r="2722" spans="1:5">
      <c r="A2722" t="s">
        <v>8</v>
      </c>
      <c r="B2722" t="s">
        <v>84</v>
      </c>
      <c r="C2722">
        <v>-17</v>
      </c>
      <c r="D2722" t="s">
        <v>76</v>
      </c>
      <c r="E2722">
        <v>0.3634</v>
      </c>
    </row>
    <row r="2723" spans="1:5">
      <c r="A2723" t="s">
        <v>8</v>
      </c>
      <c r="B2723" t="s">
        <v>84</v>
      </c>
      <c r="C2723">
        <v>0</v>
      </c>
      <c r="D2723" t="s">
        <v>58</v>
      </c>
      <c r="E2723">
        <v>0.3201</v>
      </c>
    </row>
    <row r="2724" spans="1:5">
      <c r="A2724" t="s">
        <v>8</v>
      </c>
      <c r="B2724" t="s">
        <v>84</v>
      </c>
      <c r="C2724">
        <v>-1</v>
      </c>
      <c r="D2724" t="s">
        <v>58</v>
      </c>
      <c r="E2724">
        <v>0.4</v>
      </c>
    </row>
    <row r="2725" spans="1:5">
      <c r="A2725" t="s">
        <v>8</v>
      </c>
      <c r="B2725" t="s">
        <v>84</v>
      </c>
      <c r="C2725">
        <v>-2</v>
      </c>
      <c r="D2725" t="s">
        <v>58</v>
      </c>
      <c r="E2725">
        <v>0.56379999999999997</v>
      </c>
    </row>
    <row r="2726" spans="1:5">
      <c r="A2726" t="s">
        <v>8</v>
      </c>
      <c r="B2726" t="s">
        <v>84</v>
      </c>
      <c r="C2726">
        <v>-3</v>
      </c>
      <c r="D2726" t="s">
        <v>58</v>
      </c>
      <c r="E2726">
        <v>0.63090000000000002</v>
      </c>
    </row>
    <row r="2727" spans="1:5">
      <c r="A2727" t="s">
        <v>8</v>
      </c>
      <c r="B2727" t="s">
        <v>84</v>
      </c>
      <c r="C2727">
        <v>-4</v>
      </c>
      <c r="D2727" t="s">
        <v>58</v>
      </c>
      <c r="E2727">
        <v>0.71530000000000005</v>
      </c>
    </row>
    <row r="2728" spans="1:5">
      <c r="A2728" t="s">
        <v>8</v>
      </c>
      <c r="B2728" t="s">
        <v>84</v>
      </c>
      <c r="C2728">
        <v>-5</v>
      </c>
      <c r="D2728" t="s">
        <v>58</v>
      </c>
      <c r="E2728">
        <v>0.83169999999999999</v>
      </c>
    </row>
    <row r="2729" spans="1:5">
      <c r="A2729" t="s">
        <v>8</v>
      </c>
      <c r="B2729" t="s">
        <v>84</v>
      </c>
      <c r="C2729">
        <v>-6</v>
      </c>
      <c r="D2729" t="s">
        <v>58</v>
      </c>
      <c r="E2729">
        <v>0.7026</v>
      </c>
    </row>
    <row r="2730" spans="1:5">
      <c r="A2730" t="s">
        <v>8</v>
      </c>
      <c r="B2730" t="s">
        <v>84</v>
      </c>
      <c r="C2730">
        <v>-7</v>
      </c>
      <c r="D2730" t="s">
        <v>58</v>
      </c>
      <c r="E2730">
        <v>0.67020000000000002</v>
      </c>
    </row>
    <row r="2731" spans="1:5">
      <c r="A2731" t="s">
        <v>8</v>
      </c>
      <c r="B2731" t="s">
        <v>84</v>
      </c>
      <c r="C2731">
        <v>-8</v>
      </c>
      <c r="D2731" t="s">
        <v>58</v>
      </c>
      <c r="E2731">
        <v>1.0057</v>
      </c>
    </row>
    <row r="2732" spans="1:5">
      <c r="A2732" t="s">
        <v>8</v>
      </c>
      <c r="B2732" t="s">
        <v>84</v>
      </c>
      <c r="C2732">
        <v>-9</v>
      </c>
      <c r="D2732" t="s">
        <v>58</v>
      </c>
      <c r="E2732">
        <v>1.4238</v>
      </c>
    </row>
    <row r="2733" spans="1:5">
      <c r="A2733" t="s">
        <v>8</v>
      </c>
      <c r="B2733" t="s">
        <v>84</v>
      </c>
      <c r="C2733">
        <v>-10</v>
      </c>
      <c r="D2733" t="s">
        <v>58</v>
      </c>
      <c r="E2733">
        <v>1.5935999999999999</v>
      </c>
    </row>
    <row r="2734" spans="1:5">
      <c r="A2734" t="s">
        <v>8</v>
      </c>
      <c r="B2734" t="s">
        <v>84</v>
      </c>
      <c r="C2734">
        <v>-11</v>
      </c>
      <c r="D2734" t="s">
        <v>58</v>
      </c>
      <c r="E2734">
        <v>1.3697999999999999</v>
      </c>
    </row>
    <row r="2735" spans="1:5">
      <c r="A2735" t="s">
        <v>8</v>
      </c>
      <c r="B2735" t="s">
        <v>84</v>
      </c>
      <c r="C2735">
        <v>-12</v>
      </c>
      <c r="D2735" t="s">
        <v>58</v>
      </c>
      <c r="E2735">
        <v>0.8085</v>
      </c>
    </row>
    <row r="2736" spans="1:5">
      <c r="A2736" t="s">
        <v>8</v>
      </c>
      <c r="B2736" t="s">
        <v>84</v>
      </c>
      <c r="C2736">
        <v>-13</v>
      </c>
      <c r="D2736" t="s">
        <v>58</v>
      </c>
      <c r="E2736">
        <v>0.99550000000000005</v>
      </c>
    </row>
    <row r="2737" spans="1:5">
      <c r="A2737" t="s">
        <v>8</v>
      </c>
      <c r="B2737" t="s">
        <v>84</v>
      </c>
      <c r="C2737">
        <v>-14</v>
      </c>
      <c r="D2737" t="s">
        <v>58</v>
      </c>
      <c r="E2737">
        <v>1.2063999999999999</v>
      </c>
    </row>
    <row r="2738" spans="1:5">
      <c r="A2738" t="s">
        <v>8</v>
      </c>
      <c r="B2738" t="s">
        <v>84</v>
      </c>
      <c r="C2738">
        <v>-15</v>
      </c>
      <c r="D2738" t="s">
        <v>58</v>
      </c>
      <c r="E2738">
        <v>1.9831000000000001</v>
      </c>
    </row>
    <row r="2739" spans="1:5">
      <c r="A2739" t="s">
        <v>8</v>
      </c>
      <c r="B2739" t="s">
        <v>84</v>
      </c>
      <c r="C2739">
        <v>0</v>
      </c>
      <c r="D2739" t="s">
        <v>70</v>
      </c>
      <c r="E2739">
        <v>7909302774</v>
      </c>
    </row>
    <row r="2740" spans="1:5">
      <c r="A2740" t="s">
        <v>8</v>
      </c>
      <c r="B2740" t="s">
        <v>84</v>
      </c>
      <c r="C2740">
        <v>-1</v>
      </c>
      <c r="D2740" t="s">
        <v>70</v>
      </c>
      <c r="E2740">
        <v>8027000000</v>
      </c>
    </row>
    <row r="2741" spans="1:5">
      <c r="A2741" t="s">
        <v>8</v>
      </c>
      <c r="B2741" t="s">
        <v>84</v>
      </c>
      <c r="C2741">
        <v>-2</v>
      </c>
      <c r="D2741" t="s">
        <v>70</v>
      </c>
      <c r="E2741">
        <v>8239000000</v>
      </c>
    </row>
    <row r="2742" spans="1:5">
      <c r="A2742" t="s">
        <v>8</v>
      </c>
      <c r="B2742" t="s">
        <v>84</v>
      </c>
      <c r="C2742">
        <v>-3</v>
      </c>
      <c r="D2742" t="s">
        <v>70</v>
      </c>
      <c r="E2742">
        <v>8328000000</v>
      </c>
    </row>
    <row r="2743" spans="1:5">
      <c r="A2743" t="s">
        <v>8</v>
      </c>
      <c r="B2743" t="s">
        <v>84</v>
      </c>
      <c r="C2743">
        <v>-4</v>
      </c>
      <c r="D2743" t="s">
        <v>70</v>
      </c>
      <c r="E2743">
        <v>8381000000</v>
      </c>
    </row>
    <row r="2744" spans="1:5">
      <c r="A2744" t="s">
        <v>8</v>
      </c>
      <c r="B2744" t="s">
        <v>84</v>
      </c>
      <c r="C2744">
        <v>-5</v>
      </c>
      <c r="D2744" t="s">
        <v>70</v>
      </c>
      <c r="E2744">
        <v>8376000000</v>
      </c>
    </row>
    <row r="2745" spans="1:5">
      <c r="A2745" t="s">
        <v>8</v>
      </c>
      <c r="B2745" t="s">
        <v>84</v>
      </c>
      <c r="C2745">
        <v>-6</v>
      </c>
      <c r="D2745" t="s">
        <v>70</v>
      </c>
      <c r="E2745">
        <v>8668000000</v>
      </c>
    </row>
    <row r="2746" spans="1:5">
      <c r="A2746" t="s">
        <v>8</v>
      </c>
      <c r="B2746" t="s">
        <v>84</v>
      </c>
      <c r="C2746">
        <v>-7</v>
      </c>
      <c r="D2746" t="s">
        <v>70</v>
      </c>
      <c r="E2746">
        <v>8908000000</v>
      </c>
    </row>
    <row r="2747" spans="1:5">
      <c r="A2747" t="s">
        <v>8</v>
      </c>
      <c r="B2747" t="s">
        <v>84</v>
      </c>
      <c r="C2747">
        <v>-8</v>
      </c>
      <c r="D2747" t="s">
        <v>70</v>
      </c>
      <c r="E2747">
        <v>9151000000</v>
      </c>
    </row>
    <row r="2748" spans="1:5">
      <c r="A2748" t="s">
        <v>8</v>
      </c>
      <c r="B2748" t="s">
        <v>84</v>
      </c>
      <c r="C2748">
        <v>-9</v>
      </c>
      <c r="D2748" t="s">
        <v>70</v>
      </c>
      <c r="E2748">
        <v>9380000000</v>
      </c>
    </row>
    <row r="2749" spans="1:5">
      <c r="A2749" t="s">
        <v>8</v>
      </c>
      <c r="B2749" t="s">
        <v>84</v>
      </c>
      <c r="C2749">
        <v>-10</v>
      </c>
      <c r="D2749" t="s">
        <v>70</v>
      </c>
      <c r="E2749">
        <v>10438000000</v>
      </c>
    </row>
    <row r="2750" spans="1:5">
      <c r="A2750" t="s">
        <v>8</v>
      </c>
      <c r="B2750" t="s">
        <v>84</v>
      </c>
      <c r="C2750">
        <v>-11</v>
      </c>
      <c r="D2750" t="s">
        <v>70</v>
      </c>
      <c r="E2750">
        <v>10839000000</v>
      </c>
    </row>
    <row r="2751" spans="1:5">
      <c r="A2751" t="s">
        <v>8</v>
      </c>
      <c r="B2751" t="s">
        <v>84</v>
      </c>
      <c r="C2751">
        <v>-12</v>
      </c>
      <c r="D2751" t="s">
        <v>70</v>
      </c>
      <c r="E2751">
        <v>10803000000</v>
      </c>
    </row>
    <row r="2752" spans="1:5">
      <c r="A2752" t="s">
        <v>8</v>
      </c>
      <c r="B2752" t="s">
        <v>84</v>
      </c>
      <c r="C2752">
        <v>-13</v>
      </c>
      <c r="D2752" t="s">
        <v>70</v>
      </c>
      <c r="E2752">
        <v>10723000000</v>
      </c>
    </row>
    <row r="2753" spans="1:5">
      <c r="A2753" t="s">
        <v>8</v>
      </c>
      <c r="B2753" t="s">
        <v>84</v>
      </c>
      <c r="C2753">
        <v>-14</v>
      </c>
      <c r="D2753" t="s">
        <v>70</v>
      </c>
      <c r="E2753">
        <v>10812000000</v>
      </c>
    </row>
    <row r="2754" spans="1:5">
      <c r="A2754" t="s">
        <v>8</v>
      </c>
      <c r="B2754" t="s">
        <v>84</v>
      </c>
      <c r="C2754">
        <v>-15</v>
      </c>
      <c r="D2754" t="s">
        <v>70</v>
      </c>
      <c r="E2754">
        <v>10682000000</v>
      </c>
    </row>
    <row r="2755" spans="1:5">
      <c r="A2755" t="s">
        <v>8</v>
      </c>
      <c r="B2755" t="s">
        <v>84</v>
      </c>
      <c r="C2755">
        <v>-16</v>
      </c>
      <c r="D2755" t="s">
        <v>70</v>
      </c>
      <c r="E2755">
        <v>10378000000</v>
      </c>
    </row>
    <row r="2756" spans="1:5">
      <c r="A2756" t="s">
        <v>8</v>
      </c>
      <c r="B2756" t="s">
        <v>84</v>
      </c>
      <c r="C2756">
        <v>-17</v>
      </c>
      <c r="D2756" t="s">
        <v>70</v>
      </c>
      <c r="E2756">
        <v>10056000000</v>
      </c>
    </row>
    <row r="2757" spans="1:5">
      <c r="A2757" t="s">
        <v>8</v>
      </c>
      <c r="B2757" t="s">
        <v>84</v>
      </c>
      <c r="C2757">
        <v>-18</v>
      </c>
      <c r="D2757" t="s">
        <v>70</v>
      </c>
      <c r="E2757">
        <v>9728000000</v>
      </c>
    </row>
    <row r="2758" spans="1:5">
      <c r="A2758" t="s">
        <v>8</v>
      </c>
      <c r="B2758" t="s">
        <v>84</v>
      </c>
      <c r="C2758">
        <v>0</v>
      </c>
      <c r="D2758" t="s">
        <v>66</v>
      </c>
      <c r="E2758">
        <v>0</v>
      </c>
    </row>
    <row r="2759" spans="1:5">
      <c r="A2759" t="s">
        <v>8</v>
      </c>
      <c r="B2759" t="s">
        <v>84</v>
      </c>
      <c r="C2759">
        <v>-1</v>
      </c>
      <c r="D2759" t="s">
        <v>66</v>
      </c>
      <c r="E2759">
        <v>0</v>
      </c>
    </row>
    <row r="2760" spans="1:5">
      <c r="A2760" t="s">
        <v>8</v>
      </c>
      <c r="B2760" t="s">
        <v>84</v>
      </c>
      <c r="C2760">
        <v>-2</v>
      </c>
      <c r="D2760" t="s">
        <v>66</v>
      </c>
      <c r="E2760">
        <v>0</v>
      </c>
    </row>
    <row r="2761" spans="1:5">
      <c r="A2761" t="s">
        <v>8</v>
      </c>
      <c r="B2761" t="s">
        <v>84</v>
      </c>
      <c r="C2761">
        <v>-3</v>
      </c>
      <c r="D2761" t="s">
        <v>66</v>
      </c>
      <c r="E2761">
        <v>0</v>
      </c>
    </row>
    <row r="2762" spans="1:5">
      <c r="A2762" t="s">
        <v>8</v>
      </c>
      <c r="B2762" t="s">
        <v>84</v>
      </c>
      <c r="C2762">
        <v>-4</v>
      </c>
      <c r="D2762" t="s">
        <v>66</v>
      </c>
      <c r="E2762">
        <v>0</v>
      </c>
    </row>
    <row r="2763" spans="1:5">
      <c r="A2763" t="s">
        <v>8</v>
      </c>
      <c r="B2763" t="s">
        <v>84</v>
      </c>
      <c r="C2763">
        <v>-5</v>
      </c>
      <c r="D2763" t="s">
        <v>66</v>
      </c>
      <c r="E2763">
        <v>0</v>
      </c>
    </row>
    <row r="2764" spans="1:5">
      <c r="A2764" t="s">
        <v>8</v>
      </c>
      <c r="B2764" t="s">
        <v>84</v>
      </c>
      <c r="C2764">
        <v>-6</v>
      </c>
      <c r="D2764" t="s">
        <v>66</v>
      </c>
      <c r="E2764">
        <v>0</v>
      </c>
    </row>
    <row r="2765" spans="1:5">
      <c r="A2765" t="s">
        <v>8</v>
      </c>
      <c r="B2765" t="s">
        <v>84</v>
      </c>
      <c r="C2765">
        <v>-7</v>
      </c>
      <c r="D2765" t="s">
        <v>66</v>
      </c>
      <c r="E2765">
        <v>0</v>
      </c>
    </row>
    <row r="2766" spans="1:5">
      <c r="A2766" t="s">
        <v>8</v>
      </c>
      <c r="B2766" t="s">
        <v>84</v>
      </c>
      <c r="C2766">
        <v>-8</v>
      </c>
      <c r="D2766" t="s">
        <v>66</v>
      </c>
      <c r="E2766">
        <v>0</v>
      </c>
    </row>
    <row r="2767" spans="1:5">
      <c r="A2767" t="s">
        <v>8</v>
      </c>
      <c r="B2767" t="s">
        <v>84</v>
      </c>
      <c r="C2767">
        <v>-9</v>
      </c>
      <c r="D2767" t="s">
        <v>66</v>
      </c>
      <c r="E2767">
        <v>0</v>
      </c>
    </row>
    <row r="2768" spans="1:5">
      <c r="A2768" t="s">
        <v>8</v>
      </c>
      <c r="B2768" t="s">
        <v>84</v>
      </c>
      <c r="C2768">
        <v>-10</v>
      </c>
      <c r="D2768" t="s">
        <v>66</v>
      </c>
      <c r="E2768">
        <v>0</v>
      </c>
    </row>
    <row r="2769" spans="1:5">
      <c r="A2769" t="s">
        <v>8</v>
      </c>
      <c r="B2769" t="s">
        <v>84</v>
      </c>
      <c r="C2769">
        <v>-11</v>
      </c>
      <c r="D2769" t="s">
        <v>66</v>
      </c>
      <c r="E2769">
        <v>0</v>
      </c>
    </row>
    <row r="2770" spans="1:5">
      <c r="A2770" t="s">
        <v>8</v>
      </c>
      <c r="B2770" t="s">
        <v>84</v>
      </c>
      <c r="C2770">
        <v>-12</v>
      </c>
      <c r="D2770" t="s">
        <v>66</v>
      </c>
      <c r="E2770">
        <v>0</v>
      </c>
    </row>
    <row r="2771" spans="1:5">
      <c r="A2771" t="s">
        <v>8</v>
      </c>
      <c r="B2771" t="s">
        <v>84</v>
      </c>
      <c r="C2771">
        <v>-13</v>
      </c>
      <c r="D2771" t="s">
        <v>66</v>
      </c>
      <c r="E2771">
        <v>0</v>
      </c>
    </row>
    <row r="2772" spans="1:5">
      <c r="A2772" t="s">
        <v>8</v>
      </c>
      <c r="B2772" t="s">
        <v>84</v>
      </c>
      <c r="C2772">
        <v>-14</v>
      </c>
      <c r="D2772" t="s">
        <v>66</v>
      </c>
      <c r="E2772">
        <v>0</v>
      </c>
    </row>
    <row r="2773" spans="1:5">
      <c r="A2773" t="s">
        <v>8</v>
      </c>
      <c r="B2773" t="s">
        <v>84</v>
      </c>
      <c r="C2773">
        <v>-15</v>
      </c>
      <c r="D2773" t="s">
        <v>66</v>
      </c>
      <c r="E2773">
        <v>0</v>
      </c>
    </row>
    <row r="2774" spans="1:5">
      <c r="A2774" t="s">
        <v>8</v>
      </c>
      <c r="B2774" t="s">
        <v>84</v>
      </c>
      <c r="C2774">
        <v>-16</v>
      </c>
      <c r="D2774" t="s">
        <v>66</v>
      </c>
      <c r="E2774">
        <v>0</v>
      </c>
    </row>
    <row r="2775" spans="1:5">
      <c r="A2775" t="s">
        <v>8</v>
      </c>
      <c r="B2775" t="s">
        <v>84</v>
      </c>
      <c r="C2775">
        <v>-17</v>
      </c>
      <c r="D2775" t="s">
        <v>66</v>
      </c>
      <c r="E2775">
        <v>0</v>
      </c>
    </row>
    <row r="2776" spans="1:5">
      <c r="A2776" t="s">
        <v>8</v>
      </c>
      <c r="B2776" t="s">
        <v>84</v>
      </c>
      <c r="C2776">
        <v>-18</v>
      </c>
      <c r="D2776" t="s">
        <v>66</v>
      </c>
      <c r="E2776">
        <v>0</v>
      </c>
    </row>
    <row r="2777" spans="1:5">
      <c r="A2777" t="s">
        <v>8</v>
      </c>
      <c r="B2777" t="s">
        <v>84</v>
      </c>
      <c r="C2777">
        <v>0</v>
      </c>
      <c r="D2777" t="s">
        <v>71</v>
      </c>
      <c r="E2777">
        <v>53</v>
      </c>
    </row>
    <row r="2778" spans="1:5">
      <c r="A2778" t="s">
        <v>8</v>
      </c>
      <c r="B2778" t="s">
        <v>84</v>
      </c>
      <c r="C2778">
        <v>-1</v>
      </c>
      <c r="D2778" t="s">
        <v>71</v>
      </c>
      <c r="E2778">
        <v>44.15</v>
      </c>
    </row>
    <row r="2779" spans="1:5">
      <c r="A2779" t="s">
        <v>8</v>
      </c>
      <c r="B2779" t="s">
        <v>84</v>
      </c>
      <c r="C2779">
        <v>-2</v>
      </c>
      <c r="D2779" t="s">
        <v>71</v>
      </c>
      <c r="E2779">
        <v>41.7</v>
      </c>
    </row>
    <row r="2780" spans="1:5">
      <c r="A2780" t="s">
        <v>8</v>
      </c>
      <c r="B2780" t="s">
        <v>84</v>
      </c>
      <c r="C2780">
        <v>-3</v>
      </c>
      <c r="D2780" t="s">
        <v>71</v>
      </c>
      <c r="E2780">
        <v>34.54</v>
      </c>
    </row>
    <row r="2781" spans="1:5">
      <c r="A2781" t="s">
        <v>8</v>
      </c>
      <c r="B2781" t="s">
        <v>84</v>
      </c>
      <c r="C2781">
        <v>-4</v>
      </c>
      <c r="D2781" t="s">
        <v>71</v>
      </c>
      <c r="E2781">
        <v>30.59</v>
      </c>
    </row>
    <row r="2782" spans="1:5">
      <c r="A2782" t="s">
        <v>8</v>
      </c>
      <c r="B2782" t="s">
        <v>84</v>
      </c>
      <c r="C2782">
        <v>-5</v>
      </c>
      <c r="D2782" t="s">
        <v>71</v>
      </c>
      <c r="E2782">
        <v>26</v>
      </c>
    </row>
    <row r="2783" spans="1:5">
      <c r="A2783" t="s">
        <v>8</v>
      </c>
      <c r="B2783" t="s">
        <v>84</v>
      </c>
      <c r="C2783">
        <v>-6</v>
      </c>
      <c r="D2783" t="s">
        <v>71</v>
      </c>
      <c r="E2783">
        <v>23.01</v>
      </c>
    </row>
    <row r="2784" spans="1:5">
      <c r="A2784" t="s">
        <v>8</v>
      </c>
      <c r="B2784" t="s">
        <v>84</v>
      </c>
      <c r="C2784">
        <v>-7</v>
      </c>
      <c r="D2784" t="s">
        <v>71</v>
      </c>
      <c r="E2784">
        <v>23.77</v>
      </c>
    </row>
    <row r="2785" spans="1:5">
      <c r="A2785" t="s">
        <v>8</v>
      </c>
      <c r="B2785" t="s">
        <v>84</v>
      </c>
      <c r="C2785">
        <v>-8</v>
      </c>
      <c r="D2785" t="s">
        <v>71</v>
      </c>
      <c r="E2785">
        <v>27.51</v>
      </c>
    </row>
    <row r="2786" spans="1:5">
      <c r="A2786" t="s">
        <v>8</v>
      </c>
      <c r="B2786" t="s">
        <v>84</v>
      </c>
      <c r="C2786">
        <v>-9</v>
      </c>
      <c r="D2786" t="s">
        <v>71</v>
      </c>
      <c r="E2786">
        <v>29.47</v>
      </c>
    </row>
    <row r="2787" spans="1:5">
      <c r="A2787" t="s">
        <v>8</v>
      </c>
      <c r="B2787" t="s">
        <v>84</v>
      </c>
      <c r="C2787">
        <v>-10</v>
      </c>
      <c r="D2787" t="s">
        <v>71</v>
      </c>
      <c r="E2787">
        <v>23.3</v>
      </c>
    </row>
    <row r="2788" spans="1:5">
      <c r="A2788" t="s">
        <v>8</v>
      </c>
      <c r="B2788" t="s">
        <v>84</v>
      </c>
      <c r="C2788">
        <v>-11</v>
      </c>
      <c r="D2788" t="s">
        <v>71</v>
      </c>
      <c r="E2788">
        <v>24.84</v>
      </c>
    </row>
    <row r="2789" spans="1:5">
      <c r="A2789" t="s">
        <v>8</v>
      </c>
      <c r="B2789" t="s">
        <v>84</v>
      </c>
      <c r="C2789">
        <v>-12</v>
      </c>
      <c r="D2789" t="s">
        <v>71</v>
      </c>
      <c r="E2789">
        <v>28.56</v>
      </c>
    </row>
    <row r="2790" spans="1:5">
      <c r="A2790" t="s">
        <v>8</v>
      </c>
      <c r="B2790" t="s">
        <v>84</v>
      </c>
      <c r="C2790">
        <v>-13</v>
      </c>
      <c r="D2790" t="s">
        <v>71</v>
      </c>
      <c r="E2790">
        <v>25.64</v>
      </c>
    </row>
    <row r="2791" spans="1:5">
      <c r="A2791" t="s">
        <v>8</v>
      </c>
      <c r="B2791" t="s">
        <v>84</v>
      </c>
      <c r="C2791">
        <v>-14</v>
      </c>
      <c r="D2791" t="s">
        <v>71</v>
      </c>
      <c r="E2791">
        <v>27.35</v>
      </c>
    </row>
    <row r="2792" spans="1:5">
      <c r="A2792" t="s">
        <v>8</v>
      </c>
      <c r="B2792" t="s">
        <v>84</v>
      </c>
      <c r="C2792">
        <v>-15</v>
      </c>
      <c r="D2792" t="s">
        <v>71</v>
      </c>
      <c r="E2792">
        <v>36.5</v>
      </c>
    </row>
    <row r="2793" spans="1:5">
      <c r="A2793" t="s">
        <v>8</v>
      </c>
      <c r="B2793" t="s">
        <v>84</v>
      </c>
      <c r="C2793">
        <v>-16</v>
      </c>
      <c r="D2793" t="s">
        <v>71</v>
      </c>
      <c r="E2793">
        <v>40</v>
      </c>
    </row>
    <row r="2794" spans="1:5">
      <c r="A2794" t="s">
        <v>8</v>
      </c>
      <c r="B2794" t="s">
        <v>84</v>
      </c>
      <c r="C2794">
        <v>-17</v>
      </c>
      <c r="D2794" t="s">
        <v>71</v>
      </c>
      <c r="E2794">
        <v>45.094999999999999</v>
      </c>
    </row>
    <row r="2795" spans="1:5">
      <c r="A2795" t="s">
        <v>8</v>
      </c>
      <c r="B2795" t="s">
        <v>84</v>
      </c>
      <c r="C2795">
        <v>-18</v>
      </c>
      <c r="D2795" t="s">
        <v>71</v>
      </c>
      <c r="E2795">
        <v>27.094999999999999</v>
      </c>
    </row>
    <row r="2796" spans="1:5">
      <c r="A2796" t="s">
        <v>8</v>
      </c>
      <c r="B2796" t="s">
        <v>84</v>
      </c>
      <c r="C2796">
        <v>0</v>
      </c>
      <c r="D2796" t="s">
        <v>68</v>
      </c>
      <c r="E2796">
        <v>0</v>
      </c>
    </row>
    <row r="2797" spans="1:5">
      <c r="A2797" t="s">
        <v>8</v>
      </c>
      <c r="B2797" t="s">
        <v>84</v>
      </c>
      <c r="C2797">
        <v>-1</v>
      </c>
      <c r="D2797" t="s">
        <v>68</v>
      </c>
      <c r="E2797">
        <v>0</v>
      </c>
    </row>
    <row r="2798" spans="1:5">
      <c r="A2798" t="s">
        <v>8</v>
      </c>
      <c r="B2798" t="s">
        <v>84</v>
      </c>
      <c r="C2798">
        <v>-2</v>
      </c>
      <c r="D2798" t="s">
        <v>68</v>
      </c>
      <c r="E2798">
        <v>0</v>
      </c>
    </row>
    <row r="2799" spans="1:5">
      <c r="A2799" t="s">
        <v>8</v>
      </c>
      <c r="B2799" t="s">
        <v>84</v>
      </c>
      <c r="C2799">
        <v>-3</v>
      </c>
      <c r="D2799" t="s">
        <v>68</v>
      </c>
      <c r="E2799">
        <v>73313398.826499999</v>
      </c>
    </row>
    <row r="2800" spans="1:5">
      <c r="A2800" t="s">
        <v>8</v>
      </c>
      <c r="B2800" t="s">
        <v>84</v>
      </c>
      <c r="C2800">
        <v>-4</v>
      </c>
      <c r="D2800" t="s">
        <v>68</v>
      </c>
      <c r="E2800">
        <v>198281585.02059999</v>
      </c>
    </row>
    <row r="2801" spans="1:5">
      <c r="A2801" t="s">
        <v>8</v>
      </c>
      <c r="B2801" t="s">
        <v>84</v>
      </c>
      <c r="C2801">
        <v>-5</v>
      </c>
      <c r="D2801" t="s">
        <v>68</v>
      </c>
      <c r="E2801">
        <v>332691320.69330001</v>
      </c>
    </row>
    <row r="2802" spans="1:5">
      <c r="A2802" t="s">
        <v>8</v>
      </c>
      <c r="B2802" t="s">
        <v>84</v>
      </c>
      <c r="C2802">
        <v>-6</v>
      </c>
      <c r="D2802" t="s">
        <v>68</v>
      </c>
      <c r="E2802">
        <v>415010572.23320001</v>
      </c>
    </row>
    <row r="2803" spans="1:5">
      <c r="A2803" t="s">
        <v>8</v>
      </c>
      <c r="B2803" t="s">
        <v>84</v>
      </c>
      <c r="C2803">
        <v>-7</v>
      </c>
      <c r="D2803" t="s">
        <v>68</v>
      </c>
      <c r="E2803">
        <v>701554532.42499995</v>
      </c>
    </row>
    <row r="2804" spans="1:5">
      <c r="A2804" t="s">
        <v>8</v>
      </c>
      <c r="B2804" t="s">
        <v>84</v>
      </c>
      <c r="C2804">
        <v>-8</v>
      </c>
      <c r="D2804" t="s">
        <v>68</v>
      </c>
      <c r="E2804">
        <v>1612668577.7904999</v>
      </c>
    </row>
    <row r="2805" spans="1:5">
      <c r="A2805" t="s">
        <v>8</v>
      </c>
      <c r="B2805" t="s">
        <v>84</v>
      </c>
      <c r="C2805">
        <v>-9</v>
      </c>
      <c r="D2805" t="s">
        <v>68</v>
      </c>
      <c r="E2805">
        <v>3099974873.0574999</v>
      </c>
    </row>
    <row r="2806" spans="1:5">
      <c r="A2806" t="s">
        <v>8</v>
      </c>
      <c r="B2806" t="s">
        <v>84</v>
      </c>
      <c r="C2806">
        <v>-10</v>
      </c>
      <c r="D2806" t="s">
        <v>68</v>
      </c>
      <c r="E2806">
        <v>2529020972.5598001</v>
      </c>
    </row>
    <row r="2807" spans="1:5">
      <c r="A2807" t="s">
        <v>8</v>
      </c>
      <c r="B2807" t="s">
        <v>84</v>
      </c>
      <c r="C2807">
        <v>-11</v>
      </c>
      <c r="D2807" t="s">
        <v>68</v>
      </c>
      <c r="E2807">
        <v>4294863642.3196998</v>
      </c>
    </row>
    <row r="2808" spans="1:5">
      <c r="A2808" t="s">
        <v>8</v>
      </c>
      <c r="B2808" t="s">
        <v>84</v>
      </c>
      <c r="C2808">
        <v>-12</v>
      </c>
      <c r="D2808" t="s">
        <v>68</v>
      </c>
      <c r="E2808">
        <v>6084128541.1113997</v>
      </c>
    </row>
    <row r="2809" spans="1:5">
      <c r="A2809" t="s">
        <v>8</v>
      </c>
      <c r="B2809" t="s">
        <v>84</v>
      </c>
      <c r="C2809">
        <v>-13</v>
      </c>
      <c r="D2809" t="s">
        <v>68</v>
      </c>
      <c r="E2809">
        <v>9504868074.0592995</v>
      </c>
    </row>
    <row r="2810" spans="1:5">
      <c r="A2810" t="s">
        <v>8</v>
      </c>
      <c r="B2810" t="s">
        <v>84</v>
      </c>
      <c r="C2810">
        <v>-14</v>
      </c>
      <c r="D2810" t="s">
        <v>68</v>
      </c>
      <c r="E2810">
        <v>14126030312.043301</v>
      </c>
    </row>
    <row r="2811" spans="1:5">
      <c r="A2811" t="s">
        <v>8</v>
      </c>
      <c r="B2811" t="s">
        <v>84</v>
      </c>
      <c r="C2811">
        <v>-15</v>
      </c>
      <c r="D2811" t="s">
        <v>68</v>
      </c>
      <c r="E2811">
        <v>26231841134.712799</v>
      </c>
    </row>
    <row r="2812" spans="1:5">
      <c r="A2812" t="s">
        <v>8</v>
      </c>
      <c r="B2812" t="s">
        <v>84</v>
      </c>
      <c r="C2812">
        <v>-16</v>
      </c>
      <c r="D2812" t="s">
        <v>68</v>
      </c>
      <c r="E2812">
        <v>30159081421.176399</v>
      </c>
    </row>
    <row r="2813" spans="1:5">
      <c r="A2813" t="s">
        <v>8</v>
      </c>
      <c r="B2813" t="s">
        <v>84</v>
      </c>
      <c r="C2813">
        <v>-17</v>
      </c>
      <c r="D2813" t="s">
        <v>68</v>
      </c>
      <c r="E2813">
        <v>37078700755.327904</v>
      </c>
    </row>
    <row r="2814" spans="1:5">
      <c r="A2814" t="s">
        <v>8</v>
      </c>
      <c r="B2814" t="s">
        <v>84</v>
      </c>
      <c r="C2814">
        <v>-18</v>
      </c>
      <c r="D2814" t="s">
        <v>68</v>
      </c>
      <c r="E2814">
        <v>24873456762.6092</v>
      </c>
    </row>
    <row r="2815" spans="1:5">
      <c r="A2815" t="s">
        <v>9</v>
      </c>
      <c r="B2815" t="s">
        <v>85</v>
      </c>
      <c r="C2815">
        <v>0</v>
      </c>
      <c r="D2815" t="s">
        <v>63</v>
      </c>
      <c r="E2815">
        <v>0</v>
      </c>
    </row>
    <row r="2816" spans="1:5">
      <c r="A2816" t="s">
        <v>9</v>
      </c>
      <c r="B2816" t="s">
        <v>85</v>
      </c>
      <c r="C2816">
        <v>-1</v>
      </c>
      <c r="D2816" t="s">
        <v>63</v>
      </c>
      <c r="E2816">
        <v>0</v>
      </c>
    </row>
    <row r="2817" spans="1:5">
      <c r="A2817" t="s">
        <v>9</v>
      </c>
      <c r="B2817" t="s">
        <v>85</v>
      </c>
      <c r="C2817">
        <v>-2</v>
      </c>
      <c r="D2817" t="s">
        <v>63</v>
      </c>
      <c r="E2817">
        <v>0</v>
      </c>
    </row>
    <row r="2818" spans="1:5">
      <c r="A2818" t="s">
        <v>9</v>
      </c>
      <c r="B2818" t="s">
        <v>85</v>
      </c>
      <c r="C2818">
        <v>-3</v>
      </c>
      <c r="D2818" t="s">
        <v>63</v>
      </c>
      <c r="E2818">
        <v>0</v>
      </c>
    </row>
    <row r="2819" spans="1:5">
      <c r="A2819" t="s">
        <v>9</v>
      </c>
      <c r="B2819" t="s">
        <v>85</v>
      </c>
      <c r="C2819">
        <v>-4</v>
      </c>
      <c r="D2819" t="s">
        <v>63</v>
      </c>
      <c r="E2819">
        <v>0</v>
      </c>
    </row>
    <row r="2820" spans="1:5">
      <c r="A2820" t="s">
        <v>9</v>
      </c>
      <c r="B2820" t="s">
        <v>85</v>
      </c>
      <c r="C2820">
        <v>-5</v>
      </c>
      <c r="D2820" t="s">
        <v>63</v>
      </c>
      <c r="E2820">
        <v>0</v>
      </c>
    </row>
    <row r="2821" spans="1:5">
      <c r="A2821" t="s">
        <v>9</v>
      </c>
      <c r="B2821" t="s">
        <v>85</v>
      </c>
      <c r="C2821">
        <v>-6</v>
      </c>
      <c r="D2821" t="s">
        <v>63</v>
      </c>
      <c r="E2821">
        <v>0</v>
      </c>
    </row>
    <row r="2822" spans="1:5">
      <c r="A2822" t="s">
        <v>9</v>
      </c>
      <c r="B2822" t="s">
        <v>85</v>
      </c>
      <c r="C2822">
        <v>-7</v>
      </c>
      <c r="D2822" t="s">
        <v>63</v>
      </c>
      <c r="E2822">
        <v>0</v>
      </c>
    </row>
    <row r="2823" spans="1:5">
      <c r="A2823" t="s">
        <v>9</v>
      </c>
      <c r="B2823" t="s">
        <v>85</v>
      </c>
      <c r="C2823">
        <v>-8</v>
      </c>
      <c r="D2823" t="s">
        <v>63</v>
      </c>
      <c r="E2823">
        <v>0</v>
      </c>
    </row>
    <row r="2824" spans="1:5">
      <c r="A2824" t="s">
        <v>9</v>
      </c>
      <c r="B2824" t="s">
        <v>85</v>
      </c>
      <c r="C2824">
        <v>-9</v>
      </c>
      <c r="D2824" t="s">
        <v>63</v>
      </c>
      <c r="E2824">
        <v>0</v>
      </c>
    </row>
    <row r="2825" spans="1:5">
      <c r="A2825" t="s">
        <v>9</v>
      </c>
      <c r="B2825" t="s">
        <v>85</v>
      </c>
      <c r="C2825">
        <v>-10</v>
      </c>
      <c r="D2825" t="s">
        <v>63</v>
      </c>
      <c r="E2825">
        <v>0</v>
      </c>
    </row>
    <row r="2826" spans="1:5">
      <c r="A2826" t="s">
        <v>9</v>
      </c>
      <c r="B2826" t="s">
        <v>85</v>
      </c>
      <c r="C2826">
        <v>-11</v>
      </c>
      <c r="D2826" t="s">
        <v>63</v>
      </c>
      <c r="E2826">
        <v>0</v>
      </c>
    </row>
    <row r="2827" spans="1:5">
      <c r="A2827" t="s">
        <v>9</v>
      </c>
      <c r="B2827" t="s">
        <v>85</v>
      </c>
      <c r="C2827">
        <v>-12</v>
      </c>
      <c r="D2827" t="s">
        <v>63</v>
      </c>
      <c r="E2827">
        <v>0</v>
      </c>
    </row>
    <row r="2828" spans="1:5">
      <c r="A2828" t="s">
        <v>9</v>
      </c>
      <c r="B2828" t="s">
        <v>85</v>
      </c>
      <c r="C2828">
        <v>-13</v>
      </c>
      <c r="D2828" t="s">
        <v>63</v>
      </c>
      <c r="E2828">
        <v>0</v>
      </c>
    </row>
    <row r="2829" spans="1:5">
      <c r="A2829" t="s">
        <v>9</v>
      </c>
      <c r="B2829" t="s">
        <v>85</v>
      </c>
      <c r="C2829">
        <v>-14</v>
      </c>
      <c r="D2829" t="s">
        <v>63</v>
      </c>
      <c r="E2829">
        <v>0</v>
      </c>
    </row>
    <row r="2830" spans="1:5">
      <c r="A2830" t="s">
        <v>9</v>
      </c>
      <c r="B2830" t="s">
        <v>85</v>
      </c>
      <c r="C2830">
        <v>-15</v>
      </c>
      <c r="D2830" t="s">
        <v>63</v>
      </c>
      <c r="E2830">
        <v>0</v>
      </c>
    </row>
    <row r="2831" spans="1:5">
      <c r="A2831" t="s">
        <v>9</v>
      </c>
      <c r="B2831" t="s">
        <v>85</v>
      </c>
      <c r="C2831">
        <v>-16</v>
      </c>
      <c r="D2831" t="s">
        <v>63</v>
      </c>
      <c r="E2831">
        <v>0</v>
      </c>
    </row>
    <row r="2832" spans="1:5">
      <c r="A2832" t="s">
        <v>9</v>
      </c>
      <c r="B2832" t="s">
        <v>85</v>
      </c>
      <c r="C2832">
        <v>-17</v>
      </c>
      <c r="D2832" t="s">
        <v>63</v>
      </c>
      <c r="E2832">
        <v>0</v>
      </c>
    </row>
    <row r="2833" spans="1:5">
      <c r="A2833" t="s">
        <v>9</v>
      </c>
      <c r="B2833" t="s">
        <v>85</v>
      </c>
      <c r="C2833">
        <v>-18</v>
      </c>
      <c r="D2833" t="s">
        <v>63</v>
      </c>
      <c r="E2833">
        <v>0</v>
      </c>
    </row>
    <row r="2834" spans="1:5">
      <c r="A2834" t="s">
        <v>9</v>
      </c>
      <c r="B2834" t="s">
        <v>85</v>
      </c>
      <c r="C2834">
        <v>0</v>
      </c>
      <c r="D2834" t="s">
        <v>61</v>
      </c>
      <c r="E2834">
        <v>0</v>
      </c>
    </row>
    <row r="2835" spans="1:5">
      <c r="A2835" t="s">
        <v>9</v>
      </c>
      <c r="B2835" t="s">
        <v>85</v>
      </c>
      <c r="C2835">
        <v>-1</v>
      </c>
      <c r="D2835" t="s">
        <v>61</v>
      </c>
      <c r="E2835">
        <v>0</v>
      </c>
    </row>
    <row r="2836" spans="1:5">
      <c r="A2836" t="s">
        <v>9</v>
      </c>
      <c r="B2836" t="s">
        <v>85</v>
      </c>
      <c r="C2836">
        <v>-2</v>
      </c>
      <c r="D2836" t="s">
        <v>61</v>
      </c>
      <c r="E2836">
        <v>0</v>
      </c>
    </row>
    <row r="2837" spans="1:5">
      <c r="A2837" t="s">
        <v>9</v>
      </c>
      <c r="B2837" t="s">
        <v>85</v>
      </c>
      <c r="C2837">
        <v>-3</v>
      </c>
      <c r="D2837" t="s">
        <v>61</v>
      </c>
      <c r="E2837">
        <v>0</v>
      </c>
    </row>
    <row r="2838" spans="1:5">
      <c r="A2838" t="s">
        <v>9</v>
      </c>
      <c r="B2838" t="s">
        <v>85</v>
      </c>
      <c r="C2838">
        <v>-4</v>
      </c>
      <c r="D2838" t="s">
        <v>61</v>
      </c>
      <c r="E2838">
        <v>0</v>
      </c>
    </row>
    <row r="2839" spans="1:5">
      <c r="A2839" t="s">
        <v>9</v>
      </c>
      <c r="B2839" t="s">
        <v>85</v>
      </c>
      <c r="C2839">
        <v>-5</v>
      </c>
      <c r="D2839" t="s">
        <v>61</v>
      </c>
      <c r="E2839">
        <v>0</v>
      </c>
    </row>
    <row r="2840" spans="1:5">
      <c r="A2840" t="s">
        <v>9</v>
      </c>
      <c r="B2840" t="s">
        <v>85</v>
      </c>
      <c r="C2840">
        <v>-6</v>
      </c>
      <c r="D2840" t="s">
        <v>61</v>
      </c>
      <c r="E2840">
        <v>0</v>
      </c>
    </row>
    <row r="2841" spans="1:5">
      <c r="A2841" t="s">
        <v>9</v>
      </c>
      <c r="B2841" t="s">
        <v>85</v>
      </c>
      <c r="C2841">
        <v>-7</v>
      </c>
      <c r="D2841" t="s">
        <v>61</v>
      </c>
      <c r="E2841">
        <v>0</v>
      </c>
    </row>
    <row r="2842" spans="1:5">
      <c r="A2842" t="s">
        <v>9</v>
      </c>
      <c r="B2842" t="s">
        <v>85</v>
      </c>
      <c r="C2842">
        <v>-8</v>
      </c>
      <c r="D2842" t="s">
        <v>61</v>
      </c>
      <c r="E2842">
        <v>0</v>
      </c>
    </row>
    <row r="2843" spans="1:5">
      <c r="A2843" t="s">
        <v>9</v>
      </c>
      <c r="B2843" t="s">
        <v>85</v>
      </c>
      <c r="C2843">
        <v>-9</v>
      </c>
      <c r="D2843" t="s">
        <v>61</v>
      </c>
      <c r="E2843">
        <v>0</v>
      </c>
    </row>
    <row r="2844" spans="1:5">
      <c r="A2844" t="s">
        <v>9</v>
      </c>
      <c r="B2844" t="s">
        <v>85</v>
      </c>
      <c r="C2844">
        <v>-10</v>
      </c>
      <c r="D2844" t="s">
        <v>61</v>
      </c>
      <c r="E2844">
        <v>0</v>
      </c>
    </row>
    <row r="2845" spans="1:5">
      <c r="A2845" t="s">
        <v>9</v>
      </c>
      <c r="B2845" t="s">
        <v>85</v>
      </c>
      <c r="C2845">
        <v>-11</v>
      </c>
      <c r="D2845" t="s">
        <v>61</v>
      </c>
      <c r="E2845">
        <v>0</v>
      </c>
    </row>
    <row r="2846" spans="1:5">
      <c r="A2846" t="s">
        <v>9</v>
      </c>
      <c r="B2846" t="s">
        <v>85</v>
      </c>
      <c r="C2846">
        <v>-12</v>
      </c>
      <c r="D2846" t="s">
        <v>61</v>
      </c>
      <c r="E2846">
        <v>0</v>
      </c>
    </row>
    <row r="2847" spans="1:5">
      <c r="A2847" t="s">
        <v>9</v>
      </c>
      <c r="B2847" t="s">
        <v>85</v>
      </c>
      <c r="C2847">
        <v>-13</v>
      </c>
      <c r="D2847" t="s">
        <v>61</v>
      </c>
      <c r="E2847">
        <v>0</v>
      </c>
    </row>
    <row r="2848" spans="1:5">
      <c r="A2848" t="s">
        <v>9</v>
      </c>
      <c r="B2848" t="s">
        <v>85</v>
      </c>
      <c r="C2848">
        <v>-14</v>
      </c>
      <c r="D2848" t="s">
        <v>61</v>
      </c>
      <c r="E2848">
        <v>0</v>
      </c>
    </row>
    <row r="2849" spans="1:5">
      <c r="A2849" t="s">
        <v>9</v>
      </c>
      <c r="B2849" t="s">
        <v>85</v>
      </c>
      <c r="C2849">
        <v>-15</v>
      </c>
      <c r="D2849" t="s">
        <v>61</v>
      </c>
      <c r="E2849">
        <v>0</v>
      </c>
    </row>
    <row r="2850" spans="1:5">
      <c r="A2850" t="s">
        <v>9</v>
      </c>
      <c r="B2850" t="s">
        <v>85</v>
      </c>
      <c r="C2850">
        <v>-16</v>
      </c>
      <c r="D2850" t="s">
        <v>61</v>
      </c>
      <c r="E2850">
        <v>0</v>
      </c>
    </row>
    <row r="2851" spans="1:5">
      <c r="A2851" t="s">
        <v>9</v>
      </c>
      <c r="B2851" t="s">
        <v>85</v>
      </c>
      <c r="C2851">
        <v>-17</v>
      </c>
      <c r="D2851" t="s">
        <v>61</v>
      </c>
      <c r="E2851">
        <v>0</v>
      </c>
    </row>
    <row r="2852" spans="1:5">
      <c r="A2852" t="s">
        <v>9</v>
      </c>
      <c r="B2852" t="s">
        <v>85</v>
      </c>
      <c r="C2852">
        <v>-18</v>
      </c>
      <c r="D2852" t="s">
        <v>61</v>
      </c>
      <c r="E2852">
        <v>0</v>
      </c>
    </row>
    <row r="2853" spans="1:5">
      <c r="A2853" t="s">
        <v>9</v>
      </c>
      <c r="B2853" t="s">
        <v>85</v>
      </c>
      <c r="C2853">
        <v>0</v>
      </c>
      <c r="D2853" t="s">
        <v>64</v>
      </c>
      <c r="E2853">
        <v>0</v>
      </c>
    </row>
    <row r="2854" spans="1:5">
      <c r="A2854" t="s">
        <v>9</v>
      </c>
      <c r="B2854" t="s">
        <v>85</v>
      </c>
      <c r="C2854">
        <v>-1</v>
      </c>
      <c r="D2854" t="s">
        <v>64</v>
      </c>
      <c r="E2854">
        <v>0</v>
      </c>
    </row>
    <row r="2855" spans="1:5">
      <c r="A2855" t="s">
        <v>9</v>
      </c>
      <c r="B2855" t="s">
        <v>85</v>
      </c>
      <c r="C2855">
        <v>-2</v>
      </c>
      <c r="D2855" t="s">
        <v>64</v>
      </c>
      <c r="E2855">
        <v>0</v>
      </c>
    </row>
    <row r="2856" spans="1:5">
      <c r="A2856" t="s">
        <v>9</v>
      </c>
      <c r="B2856" t="s">
        <v>85</v>
      </c>
      <c r="C2856">
        <v>-3</v>
      </c>
      <c r="D2856" t="s">
        <v>64</v>
      </c>
      <c r="E2856">
        <v>0</v>
      </c>
    </row>
    <row r="2857" spans="1:5">
      <c r="A2857" t="s">
        <v>9</v>
      </c>
      <c r="B2857" t="s">
        <v>85</v>
      </c>
      <c r="C2857">
        <v>-4</v>
      </c>
      <c r="D2857" t="s">
        <v>64</v>
      </c>
      <c r="E2857">
        <v>0</v>
      </c>
    </row>
    <row r="2858" spans="1:5">
      <c r="A2858" t="s">
        <v>9</v>
      </c>
      <c r="B2858" t="s">
        <v>85</v>
      </c>
      <c r="C2858">
        <v>-5</v>
      </c>
      <c r="D2858" t="s">
        <v>64</v>
      </c>
      <c r="E2858">
        <v>0</v>
      </c>
    </row>
    <row r="2859" spans="1:5">
      <c r="A2859" t="s">
        <v>9</v>
      </c>
      <c r="B2859" t="s">
        <v>85</v>
      </c>
      <c r="C2859">
        <v>-6</v>
      </c>
      <c r="D2859" t="s">
        <v>64</v>
      </c>
      <c r="E2859">
        <v>0</v>
      </c>
    </row>
    <row r="2860" spans="1:5">
      <c r="A2860" t="s">
        <v>9</v>
      </c>
      <c r="B2860" t="s">
        <v>85</v>
      </c>
      <c r="C2860">
        <v>-7</v>
      </c>
      <c r="D2860" t="s">
        <v>64</v>
      </c>
      <c r="E2860">
        <v>0</v>
      </c>
    </row>
    <row r="2861" spans="1:5">
      <c r="A2861" t="s">
        <v>9</v>
      </c>
      <c r="B2861" t="s">
        <v>85</v>
      </c>
      <c r="C2861">
        <v>-8</v>
      </c>
      <c r="D2861" t="s">
        <v>64</v>
      </c>
      <c r="E2861">
        <v>0</v>
      </c>
    </row>
    <row r="2862" spans="1:5">
      <c r="A2862" t="s">
        <v>9</v>
      </c>
      <c r="B2862" t="s">
        <v>85</v>
      </c>
      <c r="C2862">
        <v>-9</v>
      </c>
      <c r="D2862" t="s">
        <v>64</v>
      </c>
      <c r="E2862">
        <v>0</v>
      </c>
    </row>
    <row r="2863" spans="1:5">
      <c r="A2863" t="s">
        <v>9</v>
      </c>
      <c r="B2863" t="s">
        <v>85</v>
      </c>
      <c r="C2863">
        <v>-10</v>
      </c>
      <c r="D2863" t="s">
        <v>64</v>
      </c>
      <c r="E2863">
        <v>0</v>
      </c>
    </row>
    <row r="2864" spans="1:5">
      <c r="A2864" t="s">
        <v>9</v>
      </c>
      <c r="B2864" t="s">
        <v>85</v>
      </c>
      <c r="C2864">
        <v>-11</v>
      </c>
      <c r="D2864" t="s">
        <v>64</v>
      </c>
      <c r="E2864">
        <v>0</v>
      </c>
    </row>
    <row r="2865" spans="1:5">
      <c r="A2865" t="s">
        <v>9</v>
      </c>
      <c r="B2865" t="s">
        <v>85</v>
      </c>
      <c r="C2865">
        <v>-12</v>
      </c>
      <c r="D2865" t="s">
        <v>64</v>
      </c>
      <c r="E2865">
        <v>0</v>
      </c>
    </row>
    <row r="2866" spans="1:5">
      <c r="A2866" t="s">
        <v>9</v>
      </c>
      <c r="B2866" t="s">
        <v>85</v>
      </c>
      <c r="C2866">
        <v>-13</v>
      </c>
      <c r="D2866" t="s">
        <v>64</v>
      </c>
      <c r="E2866">
        <v>0</v>
      </c>
    </row>
    <row r="2867" spans="1:5">
      <c r="A2867" t="s">
        <v>9</v>
      </c>
      <c r="B2867" t="s">
        <v>85</v>
      </c>
      <c r="C2867">
        <v>-14</v>
      </c>
      <c r="D2867" t="s">
        <v>64</v>
      </c>
      <c r="E2867">
        <v>0</v>
      </c>
    </row>
    <row r="2868" spans="1:5">
      <c r="A2868" t="s">
        <v>9</v>
      </c>
      <c r="B2868" t="s">
        <v>85</v>
      </c>
      <c r="C2868">
        <v>-15</v>
      </c>
      <c r="D2868" t="s">
        <v>64</v>
      </c>
      <c r="E2868">
        <v>0</v>
      </c>
    </row>
    <row r="2869" spans="1:5">
      <c r="A2869" t="s">
        <v>9</v>
      </c>
      <c r="B2869" t="s">
        <v>85</v>
      </c>
      <c r="C2869">
        <v>-16</v>
      </c>
      <c r="D2869" t="s">
        <v>64</v>
      </c>
      <c r="E2869">
        <v>0</v>
      </c>
    </row>
    <row r="2870" spans="1:5">
      <c r="A2870" t="s">
        <v>9</v>
      </c>
      <c r="B2870" t="s">
        <v>85</v>
      </c>
      <c r="C2870">
        <v>-17</v>
      </c>
      <c r="D2870" t="s">
        <v>64</v>
      </c>
      <c r="E2870">
        <v>0</v>
      </c>
    </row>
    <row r="2871" spans="1:5">
      <c r="A2871" t="s">
        <v>9</v>
      </c>
      <c r="B2871" t="s">
        <v>85</v>
      </c>
      <c r="C2871">
        <v>-18</v>
      </c>
      <c r="D2871" t="s">
        <v>64</v>
      </c>
      <c r="E2871">
        <v>0</v>
      </c>
    </row>
    <row r="2872" spans="1:5">
      <c r="A2872" t="s">
        <v>9</v>
      </c>
      <c r="B2872" t="s">
        <v>85</v>
      </c>
      <c r="C2872">
        <v>0</v>
      </c>
      <c r="D2872" t="s">
        <v>59</v>
      </c>
      <c r="E2872">
        <v>46057591238.2854</v>
      </c>
    </row>
    <row r="2873" spans="1:5">
      <c r="A2873" t="s">
        <v>9</v>
      </c>
      <c r="B2873" t="s">
        <v>85</v>
      </c>
      <c r="C2873">
        <v>-1</v>
      </c>
      <c r="D2873" t="s">
        <v>59</v>
      </c>
      <c r="E2873">
        <v>45165104053.675003</v>
      </c>
    </row>
    <row r="2874" spans="1:5">
      <c r="A2874" t="s">
        <v>9</v>
      </c>
      <c r="B2874" t="s">
        <v>85</v>
      </c>
      <c r="C2874">
        <v>-2</v>
      </c>
      <c r="D2874" t="s">
        <v>59</v>
      </c>
      <c r="E2874">
        <v>38647279471.049103</v>
      </c>
    </row>
    <row r="2875" spans="1:5">
      <c r="A2875" t="s">
        <v>9</v>
      </c>
      <c r="B2875" t="s">
        <v>85</v>
      </c>
      <c r="C2875">
        <v>-3</v>
      </c>
      <c r="D2875" t="s">
        <v>59</v>
      </c>
      <c r="E2875">
        <v>36285277521.097397</v>
      </c>
    </row>
    <row r="2876" spans="1:5">
      <c r="A2876" t="s">
        <v>9</v>
      </c>
      <c r="B2876" t="s">
        <v>85</v>
      </c>
      <c r="C2876">
        <v>-4</v>
      </c>
      <c r="D2876" t="s">
        <v>59</v>
      </c>
      <c r="E2876">
        <v>33204725293.3922</v>
      </c>
    </row>
    <row r="2877" spans="1:5">
      <c r="A2877" t="s">
        <v>9</v>
      </c>
      <c r="B2877" t="s">
        <v>85</v>
      </c>
      <c r="C2877">
        <v>-5</v>
      </c>
      <c r="D2877" t="s">
        <v>59</v>
      </c>
      <c r="E2877">
        <v>31896074388.555599</v>
      </c>
    </row>
    <row r="2878" spans="1:5">
      <c r="A2878" t="s">
        <v>9</v>
      </c>
      <c r="B2878" t="s">
        <v>85</v>
      </c>
      <c r="C2878">
        <v>-6</v>
      </c>
      <c r="D2878" t="s">
        <v>59</v>
      </c>
      <c r="E2878">
        <v>29355436411.965698</v>
      </c>
    </row>
    <row r="2879" spans="1:5">
      <c r="A2879" t="s">
        <v>9</v>
      </c>
      <c r="B2879" t="s">
        <v>85</v>
      </c>
      <c r="C2879">
        <v>-7</v>
      </c>
      <c r="D2879" t="s">
        <v>59</v>
      </c>
      <c r="E2879">
        <v>27871983326.509701</v>
      </c>
    </row>
    <row r="2880" spans="1:5">
      <c r="A2880" t="s">
        <v>9</v>
      </c>
      <c r="B2880" t="s">
        <v>85</v>
      </c>
      <c r="C2880">
        <v>-8</v>
      </c>
      <c r="D2880" t="s">
        <v>59</v>
      </c>
      <c r="E2880">
        <v>21329035600.175499</v>
      </c>
    </row>
    <row r="2881" spans="1:5">
      <c r="A2881" t="s">
        <v>9</v>
      </c>
      <c r="B2881" t="s">
        <v>85</v>
      </c>
      <c r="C2881">
        <v>-9</v>
      </c>
      <c r="D2881" t="s">
        <v>59</v>
      </c>
      <c r="E2881">
        <v>18143666653.535599</v>
      </c>
    </row>
    <row r="2882" spans="1:5">
      <c r="A2882" t="s">
        <v>9</v>
      </c>
      <c r="B2882" t="s">
        <v>85</v>
      </c>
      <c r="C2882">
        <v>-10</v>
      </c>
      <c r="D2882" t="s">
        <v>59</v>
      </c>
      <c r="E2882">
        <v>13473589834.6036</v>
      </c>
    </row>
    <row r="2883" spans="1:5">
      <c r="A2883" t="s">
        <v>9</v>
      </c>
      <c r="B2883" t="s">
        <v>85</v>
      </c>
      <c r="C2883">
        <v>-11</v>
      </c>
      <c r="D2883" t="s">
        <v>59</v>
      </c>
      <c r="E2883">
        <v>5843545893.7058001</v>
      </c>
    </row>
    <row r="2884" spans="1:5">
      <c r="A2884" t="s">
        <v>9</v>
      </c>
      <c r="B2884" t="s">
        <v>85</v>
      </c>
      <c r="C2884">
        <v>-12</v>
      </c>
      <c r="D2884" t="s">
        <v>59</v>
      </c>
      <c r="E2884">
        <v>642930254.26300001</v>
      </c>
    </row>
    <row r="2885" spans="1:5">
      <c r="A2885" t="s">
        <v>9</v>
      </c>
      <c r="B2885" t="s">
        <v>85</v>
      </c>
      <c r="C2885">
        <v>-13</v>
      </c>
      <c r="D2885" t="s">
        <v>59</v>
      </c>
      <c r="E2885">
        <v>891759925.46659994</v>
      </c>
    </row>
    <row r="2886" spans="1:5">
      <c r="A2886" t="s">
        <v>9</v>
      </c>
      <c r="B2886" t="s">
        <v>85</v>
      </c>
      <c r="C2886">
        <v>-14</v>
      </c>
      <c r="D2886" t="s">
        <v>59</v>
      </c>
      <c r="E2886">
        <v>1859185867.2920001</v>
      </c>
    </row>
    <row r="2887" spans="1:5">
      <c r="A2887" t="s">
        <v>9</v>
      </c>
      <c r="B2887" t="s">
        <v>85</v>
      </c>
      <c r="C2887">
        <v>-15</v>
      </c>
      <c r="D2887" t="s">
        <v>59</v>
      </c>
      <c r="E2887">
        <v>1592708408.8931</v>
      </c>
    </row>
    <row r="2888" spans="1:5">
      <c r="A2888" t="s">
        <v>9</v>
      </c>
      <c r="B2888" t="s">
        <v>85</v>
      </c>
      <c r="C2888">
        <v>-16</v>
      </c>
      <c r="D2888" t="s">
        <v>59</v>
      </c>
      <c r="E2888">
        <v>1643655771.0845001</v>
      </c>
    </row>
    <row r="2889" spans="1:5">
      <c r="A2889" t="s">
        <v>9</v>
      </c>
      <c r="B2889" t="s">
        <v>85</v>
      </c>
      <c r="C2889">
        <v>-17</v>
      </c>
      <c r="D2889" t="s">
        <v>59</v>
      </c>
      <c r="E2889">
        <v>2558503716.4348998</v>
      </c>
    </row>
    <row r="2890" spans="1:5">
      <c r="A2890" t="s">
        <v>9</v>
      </c>
      <c r="B2890" t="s">
        <v>85</v>
      </c>
      <c r="C2890">
        <v>-18</v>
      </c>
      <c r="D2890" t="s">
        <v>59</v>
      </c>
      <c r="E2890">
        <v>2558503716.4348998</v>
      </c>
    </row>
    <row r="2891" spans="1:5">
      <c r="A2891" t="s">
        <v>9</v>
      </c>
      <c r="B2891" t="s">
        <v>85</v>
      </c>
      <c r="C2891">
        <v>0</v>
      </c>
      <c r="D2891" t="s">
        <v>74</v>
      </c>
      <c r="E2891">
        <v>0.81359999999999999</v>
      </c>
    </row>
    <row r="2892" spans="1:5">
      <c r="A2892" t="s">
        <v>9</v>
      </c>
      <c r="B2892" t="s">
        <v>85</v>
      </c>
      <c r="C2892">
        <v>-1</v>
      </c>
      <c r="D2892" t="s">
        <v>74</v>
      </c>
      <c r="E2892">
        <v>0.84640000000000004</v>
      </c>
    </row>
    <row r="2893" spans="1:5">
      <c r="A2893" t="s">
        <v>9</v>
      </c>
      <c r="B2893" t="s">
        <v>85</v>
      </c>
      <c r="C2893">
        <v>-2</v>
      </c>
      <c r="D2893" t="s">
        <v>74</v>
      </c>
      <c r="E2893">
        <v>0.99039999999999995</v>
      </c>
    </row>
    <row r="2894" spans="1:5">
      <c r="A2894" t="s">
        <v>9</v>
      </c>
      <c r="B2894" t="s">
        <v>85</v>
      </c>
      <c r="C2894">
        <v>-3</v>
      </c>
      <c r="D2894" t="s">
        <v>74</v>
      </c>
      <c r="E2894">
        <v>1.0246999999999999</v>
      </c>
    </row>
    <row r="2895" spans="1:5">
      <c r="A2895" t="s">
        <v>9</v>
      </c>
      <c r="B2895" t="s">
        <v>85</v>
      </c>
      <c r="C2895">
        <v>-4</v>
      </c>
      <c r="D2895" t="s">
        <v>74</v>
      </c>
      <c r="E2895">
        <v>1.1178999999999999</v>
      </c>
    </row>
    <row r="2896" spans="1:5">
      <c r="A2896" t="s">
        <v>9</v>
      </c>
      <c r="B2896" t="s">
        <v>85</v>
      </c>
      <c r="C2896">
        <v>-5</v>
      </c>
      <c r="D2896" t="s">
        <v>74</v>
      </c>
      <c r="E2896">
        <v>1.1168</v>
      </c>
    </row>
    <row r="2897" spans="1:5">
      <c r="A2897" t="s">
        <v>9</v>
      </c>
      <c r="B2897" t="s">
        <v>85</v>
      </c>
      <c r="C2897">
        <v>-6</v>
      </c>
      <c r="D2897" t="s">
        <v>74</v>
      </c>
      <c r="E2897">
        <v>0.91359999999999997</v>
      </c>
    </row>
    <row r="2898" spans="1:5">
      <c r="A2898" t="s">
        <v>9</v>
      </c>
      <c r="B2898" t="s">
        <v>85</v>
      </c>
      <c r="C2898">
        <v>-7</v>
      </c>
      <c r="D2898" t="s">
        <v>74</v>
      </c>
      <c r="E2898">
        <v>0.83420000000000005</v>
      </c>
    </row>
    <row r="2899" spans="1:5">
      <c r="A2899" t="s">
        <v>9</v>
      </c>
      <c r="B2899" t="s">
        <v>85</v>
      </c>
      <c r="C2899">
        <v>-8</v>
      </c>
      <c r="D2899" t="s">
        <v>74</v>
      </c>
      <c r="E2899">
        <v>1.0516000000000001</v>
      </c>
    </row>
    <row r="2900" spans="1:5">
      <c r="A2900" t="s">
        <v>9</v>
      </c>
      <c r="B2900" t="s">
        <v>85</v>
      </c>
      <c r="C2900">
        <v>-9</v>
      </c>
      <c r="D2900" t="s">
        <v>74</v>
      </c>
      <c r="E2900">
        <v>0.9919</v>
      </c>
    </row>
    <row r="2901" spans="1:5">
      <c r="A2901" t="s">
        <v>9</v>
      </c>
      <c r="B2901" t="s">
        <v>85</v>
      </c>
      <c r="C2901">
        <v>-10</v>
      </c>
      <c r="D2901" t="s">
        <v>74</v>
      </c>
      <c r="E2901">
        <v>1.0672999999999999</v>
      </c>
    </row>
    <row r="2902" spans="1:5">
      <c r="A2902" t="s">
        <v>9</v>
      </c>
      <c r="B2902" t="s">
        <v>85</v>
      </c>
      <c r="C2902">
        <v>-11</v>
      </c>
      <c r="D2902" t="s">
        <v>74</v>
      </c>
      <c r="E2902">
        <v>2.0192000000000001</v>
      </c>
    </row>
    <row r="2903" spans="1:5">
      <c r="A2903" t="s">
        <v>9</v>
      </c>
      <c r="B2903" t="s">
        <v>85</v>
      </c>
      <c r="C2903">
        <v>-12</v>
      </c>
      <c r="D2903" t="s">
        <v>74</v>
      </c>
      <c r="E2903">
        <v>15.7964</v>
      </c>
    </row>
    <row r="2904" spans="1:5">
      <c r="A2904" t="s">
        <v>9</v>
      </c>
      <c r="B2904" t="s">
        <v>85</v>
      </c>
      <c r="C2904">
        <v>-13</v>
      </c>
      <c r="D2904" t="s">
        <v>74</v>
      </c>
      <c r="E2904">
        <v>10.6251</v>
      </c>
    </row>
    <row r="2905" spans="1:5">
      <c r="A2905" t="s">
        <v>9</v>
      </c>
      <c r="B2905" t="s">
        <v>85</v>
      </c>
      <c r="C2905">
        <v>-14</v>
      </c>
      <c r="D2905" t="s">
        <v>74</v>
      </c>
      <c r="E2905">
        <v>5.2027999999999999</v>
      </c>
    </row>
    <row r="2906" spans="1:5">
      <c r="A2906" t="s">
        <v>9</v>
      </c>
      <c r="B2906" t="s">
        <v>85</v>
      </c>
      <c r="C2906">
        <v>-15</v>
      </c>
      <c r="D2906" t="s">
        <v>74</v>
      </c>
      <c r="E2906">
        <v>6.8183999999999996</v>
      </c>
    </row>
    <row r="2907" spans="1:5">
      <c r="A2907" t="s">
        <v>9</v>
      </c>
      <c r="B2907" t="s">
        <v>85</v>
      </c>
      <c r="C2907">
        <v>-16</v>
      </c>
      <c r="D2907" t="s">
        <v>74</v>
      </c>
      <c r="E2907">
        <v>6.1631999999999998</v>
      </c>
    </row>
    <row r="2908" spans="1:5">
      <c r="A2908" t="s">
        <v>9</v>
      </c>
      <c r="B2908" t="s">
        <v>85</v>
      </c>
      <c r="C2908">
        <v>-17</v>
      </c>
      <c r="D2908" t="s">
        <v>74</v>
      </c>
      <c r="E2908">
        <v>3.4502000000000002</v>
      </c>
    </row>
    <row r="2909" spans="1:5">
      <c r="A2909" t="s">
        <v>9</v>
      </c>
      <c r="B2909" t="s">
        <v>85</v>
      </c>
      <c r="C2909">
        <v>-18</v>
      </c>
      <c r="D2909" t="s">
        <v>74</v>
      </c>
      <c r="E2909">
        <v>2.7921999999999998</v>
      </c>
    </row>
    <row r="2910" spans="1:5">
      <c r="A2910" t="s">
        <v>9</v>
      </c>
      <c r="B2910" t="s">
        <v>85</v>
      </c>
      <c r="C2910">
        <v>0</v>
      </c>
      <c r="D2910" t="s">
        <v>65</v>
      </c>
      <c r="E2910">
        <v>42974380262.736298</v>
      </c>
    </row>
    <row r="2911" spans="1:5">
      <c r="A2911" t="s">
        <v>9</v>
      </c>
      <c r="B2911" t="s">
        <v>85</v>
      </c>
      <c r="C2911">
        <v>-1</v>
      </c>
      <c r="D2911" t="s">
        <v>65</v>
      </c>
      <c r="E2911">
        <v>45177316325.406403</v>
      </c>
    </row>
    <row r="2912" spans="1:5">
      <c r="A2912" t="s">
        <v>9</v>
      </c>
      <c r="B2912" t="s">
        <v>85</v>
      </c>
      <c r="C2912">
        <v>-2</v>
      </c>
      <c r="D2912" t="s">
        <v>65</v>
      </c>
      <c r="E2912">
        <v>27607450362.3866</v>
      </c>
    </row>
    <row r="2913" spans="1:5">
      <c r="A2913" t="s">
        <v>9</v>
      </c>
      <c r="B2913" t="s">
        <v>85</v>
      </c>
      <c r="C2913">
        <v>-3</v>
      </c>
      <c r="D2913" t="s">
        <v>65</v>
      </c>
      <c r="E2913">
        <v>21903763585.0242</v>
      </c>
    </row>
    <row r="2914" spans="1:5">
      <c r="A2914" t="s">
        <v>9</v>
      </c>
      <c r="B2914" t="s">
        <v>85</v>
      </c>
      <c r="C2914">
        <v>-4</v>
      </c>
      <c r="D2914" t="s">
        <v>65</v>
      </c>
      <c r="E2914">
        <v>20610199864.403801</v>
      </c>
    </row>
    <row r="2915" spans="1:5">
      <c r="A2915" t="s">
        <v>9</v>
      </c>
      <c r="B2915" t="s">
        <v>85</v>
      </c>
      <c r="C2915">
        <v>-5</v>
      </c>
      <c r="D2915" t="s">
        <v>65</v>
      </c>
      <c r="E2915">
        <v>18752181911.803101</v>
      </c>
    </row>
    <row r="2916" spans="1:5">
      <c r="A2916" t="s">
        <v>9</v>
      </c>
      <c r="B2916" t="s">
        <v>85</v>
      </c>
      <c r="C2916">
        <v>-6</v>
      </c>
      <c r="D2916" t="s">
        <v>65</v>
      </c>
      <c r="E2916">
        <v>17365178734.936401</v>
      </c>
    </row>
    <row r="2917" spans="1:5">
      <c r="A2917" t="s">
        <v>9</v>
      </c>
      <c r="B2917" t="s">
        <v>85</v>
      </c>
      <c r="C2917">
        <v>-7</v>
      </c>
      <c r="D2917" t="s">
        <v>65</v>
      </c>
      <c r="E2917">
        <v>11944901428.4286</v>
      </c>
    </row>
    <row r="2918" spans="1:5">
      <c r="A2918" t="s">
        <v>9</v>
      </c>
      <c r="B2918" t="s">
        <v>85</v>
      </c>
      <c r="C2918">
        <v>-8</v>
      </c>
      <c r="D2918" t="s">
        <v>65</v>
      </c>
      <c r="E2918">
        <v>12721276365.1724</v>
      </c>
    </row>
    <row r="2919" spans="1:5">
      <c r="A2919" t="s">
        <v>9</v>
      </c>
      <c r="B2919" t="s">
        <v>85</v>
      </c>
      <c r="C2919">
        <v>-9</v>
      </c>
      <c r="D2919" t="s">
        <v>65</v>
      </c>
      <c r="E2919">
        <v>8824908579.7991009</v>
      </c>
    </row>
    <row r="2920" spans="1:5">
      <c r="A2920" t="s">
        <v>9</v>
      </c>
      <c r="B2920" t="s">
        <v>85</v>
      </c>
      <c r="C2920">
        <v>-10</v>
      </c>
      <c r="D2920" t="s">
        <v>65</v>
      </c>
      <c r="E2920">
        <v>7098577226.3549004</v>
      </c>
    </row>
    <row r="2921" spans="1:5">
      <c r="A2921" t="s">
        <v>9</v>
      </c>
      <c r="B2921" t="s">
        <v>85</v>
      </c>
      <c r="C2921">
        <v>-11</v>
      </c>
      <c r="D2921" t="s">
        <v>65</v>
      </c>
      <c r="E2921">
        <v>3416159378.9284</v>
      </c>
    </row>
    <row r="2922" spans="1:5">
      <c r="A2922" t="s">
        <v>9</v>
      </c>
      <c r="B2922" t="s">
        <v>85</v>
      </c>
      <c r="C2922">
        <v>-12</v>
      </c>
      <c r="D2922" t="s">
        <v>65</v>
      </c>
      <c r="E2922">
        <v>614538502.37759995</v>
      </c>
    </row>
    <row r="2923" spans="1:5">
      <c r="A2923" t="s">
        <v>9</v>
      </c>
      <c r="B2923" t="s">
        <v>85</v>
      </c>
      <c r="C2923">
        <v>-13</v>
      </c>
      <c r="D2923" t="s">
        <v>65</v>
      </c>
      <c r="E2923">
        <v>751858379.43050003</v>
      </c>
    </row>
    <row r="2924" spans="1:5">
      <c r="A2924" t="s">
        <v>9</v>
      </c>
      <c r="B2924" t="s">
        <v>85</v>
      </c>
      <c r="C2924">
        <v>-14</v>
      </c>
      <c r="D2924" t="s">
        <v>65</v>
      </c>
      <c r="E2924">
        <v>636934047.76160002</v>
      </c>
    </row>
    <row r="2925" spans="1:5">
      <c r="A2925" t="s">
        <v>9</v>
      </c>
      <c r="B2925" t="s">
        <v>85</v>
      </c>
      <c r="C2925">
        <v>-15</v>
      </c>
      <c r="D2925" t="s">
        <v>65</v>
      </c>
      <c r="E2925">
        <v>732304427.03789997</v>
      </c>
    </row>
    <row r="2926" spans="1:5">
      <c r="A2926" t="s">
        <v>9</v>
      </c>
      <c r="B2926" t="s">
        <v>85</v>
      </c>
      <c r="C2926">
        <v>-16</v>
      </c>
      <c r="D2926" t="s">
        <v>65</v>
      </c>
      <c r="E2926">
        <v>731817766.3915</v>
      </c>
    </row>
    <row r="2927" spans="1:5">
      <c r="A2927" t="s">
        <v>9</v>
      </c>
      <c r="B2927" t="s">
        <v>85</v>
      </c>
      <c r="C2927">
        <v>-17</v>
      </c>
      <c r="D2927" t="s">
        <v>65</v>
      </c>
      <c r="E2927">
        <v>1034665501.9879</v>
      </c>
    </row>
    <row r="2928" spans="1:5">
      <c r="A2928" t="s">
        <v>9</v>
      </c>
      <c r="B2928" t="s">
        <v>85</v>
      </c>
      <c r="C2928">
        <v>-18</v>
      </c>
      <c r="D2928" t="s">
        <v>65</v>
      </c>
      <c r="E2928">
        <v>912718757.09230006</v>
      </c>
    </row>
    <row r="2929" spans="1:5">
      <c r="A2929" t="s">
        <v>9</v>
      </c>
      <c r="B2929" t="s">
        <v>85</v>
      </c>
      <c r="C2929">
        <v>0</v>
      </c>
      <c r="D2929" t="s">
        <v>62</v>
      </c>
      <c r="E2929">
        <v>0</v>
      </c>
    </row>
    <row r="2930" spans="1:5">
      <c r="A2930" t="s">
        <v>9</v>
      </c>
      <c r="B2930" t="s">
        <v>85</v>
      </c>
      <c r="C2930">
        <v>-1</v>
      </c>
      <c r="D2930" t="s">
        <v>62</v>
      </c>
      <c r="E2930">
        <v>0</v>
      </c>
    </row>
    <row r="2931" spans="1:5">
      <c r="A2931" t="s">
        <v>9</v>
      </c>
      <c r="B2931" t="s">
        <v>85</v>
      </c>
      <c r="C2931">
        <v>-2</v>
      </c>
      <c r="D2931" t="s">
        <v>62</v>
      </c>
      <c r="E2931">
        <v>0</v>
      </c>
    </row>
    <row r="2932" spans="1:5">
      <c r="A2932" t="s">
        <v>9</v>
      </c>
      <c r="B2932" t="s">
        <v>85</v>
      </c>
      <c r="C2932">
        <v>-3</v>
      </c>
      <c r="D2932" t="s">
        <v>62</v>
      </c>
      <c r="E2932">
        <v>0</v>
      </c>
    </row>
    <row r="2933" spans="1:5">
      <c r="A2933" t="s">
        <v>9</v>
      </c>
      <c r="B2933" t="s">
        <v>85</v>
      </c>
      <c r="C2933">
        <v>-4</v>
      </c>
      <c r="D2933" t="s">
        <v>62</v>
      </c>
      <c r="E2933">
        <v>0</v>
      </c>
    </row>
    <row r="2934" spans="1:5">
      <c r="A2934" t="s">
        <v>9</v>
      </c>
      <c r="B2934" t="s">
        <v>85</v>
      </c>
      <c r="C2934">
        <v>-5</v>
      </c>
      <c r="D2934" t="s">
        <v>62</v>
      </c>
      <c r="E2934">
        <v>0</v>
      </c>
    </row>
    <row r="2935" spans="1:5">
      <c r="A2935" t="s">
        <v>9</v>
      </c>
      <c r="B2935" t="s">
        <v>85</v>
      </c>
      <c r="C2935">
        <v>-6</v>
      </c>
      <c r="D2935" t="s">
        <v>62</v>
      </c>
      <c r="E2935">
        <v>0</v>
      </c>
    </row>
    <row r="2936" spans="1:5">
      <c r="A2936" t="s">
        <v>9</v>
      </c>
      <c r="B2936" t="s">
        <v>85</v>
      </c>
      <c r="C2936">
        <v>-7</v>
      </c>
      <c r="D2936" t="s">
        <v>62</v>
      </c>
      <c r="E2936">
        <v>0</v>
      </c>
    </row>
    <row r="2937" spans="1:5">
      <c r="A2937" t="s">
        <v>9</v>
      </c>
      <c r="B2937" t="s">
        <v>85</v>
      </c>
      <c r="C2937">
        <v>-8</v>
      </c>
      <c r="D2937" t="s">
        <v>62</v>
      </c>
      <c r="E2937">
        <v>-54000000</v>
      </c>
    </row>
    <row r="2938" spans="1:5">
      <c r="A2938" t="s">
        <v>9</v>
      </c>
      <c r="B2938" t="s">
        <v>85</v>
      </c>
      <c r="C2938">
        <v>-9</v>
      </c>
      <c r="D2938" t="s">
        <v>62</v>
      </c>
      <c r="E2938">
        <v>-153000000</v>
      </c>
    </row>
    <row r="2939" spans="1:5">
      <c r="A2939" t="s">
        <v>9</v>
      </c>
      <c r="B2939" t="s">
        <v>85</v>
      </c>
      <c r="C2939">
        <v>-10</v>
      </c>
      <c r="D2939" t="s">
        <v>62</v>
      </c>
      <c r="E2939">
        <v>0</v>
      </c>
    </row>
    <row r="2940" spans="1:5">
      <c r="A2940" t="s">
        <v>9</v>
      </c>
      <c r="B2940" t="s">
        <v>85</v>
      </c>
      <c r="C2940">
        <v>-11</v>
      </c>
      <c r="D2940" t="s">
        <v>62</v>
      </c>
      <c r="E2940">
        <v>-504000000</v>
      </c>
    </row>
    <row r="2941" spans="1:5">
      <c r="A2941" t="s">
        <v>9</v>
      </c>
      <c r="B2941" t="s">
        <v>85</v>
      </c>
      <c r="C2941">
        <v>-12</v>
      </c>
      <c r="D2941" t="s">
        <v>62</v>
      </c>
      <c r="E2941">
        <v>0</v>
      </c>
    </row>
    <row r="2942" spans="1:5">
      <c r="A2942" t="s">
        <v>9</v>
      </c>
      <c r="B2942" t="s">
        <v>85</v>
      </c>
      <c r="C2942">
        <v>-13</v>
      </c>
      <c r="D2942" t="s">
        <v>62</v>
      </c>
      <c r="E2942">
        <v>0</v>
      </c>
    </row>
    <row r="2943" spans="1:5">
      <c r="A2943" t="s">
        <v>9</v>
      </c>
      <c r="B2943" t="s">
        <v>85</v>
      </c>
      <c r="C2943">
        <v>-14</v>
      </c>
      <c r="D2943" t="s">
        <v>62</v>
      </c>
      <c r="E2943">
        <v>0</v>
      </c>
    </row>
    <row r="2944" spans="1:5">
      <c r="A2944" t="s">
        <v>9</v>
      </c>
      <c r="B2944" t="s">
        <v>85</v>
      </c>
      <c r="C2944">
        <v>-15</v>
      </c>
      <c r="D2944" t="s">
        <v>62</v>
      </c>
      <c r="E2944">
        <v>-327788000</v>
      </c>
    </row>
    <row r="2945" spans="1:5">
      <c r="A2945" t="s">
        <v>9</v>
      </c>
      <c r="B2945" t="s">
        <v>85</v>
      </c>
      <c r="C2945">
        <v>-16</v>
      </c>
      <c r="D2945" t="s">
        <v>62</v>
      </c>
      <c r="E2945">
        <v>-266130000</v>
      </c>
    </row>
    <row r="2946" spans="1:5">
      <c r="A2946" t="s">
        <v>9</v>
      </c>
      <c r="B2946" t="s">
        <v>85</v>
      </c>
      <c r="C2946">
        <v>-17</v>
      </c>
      <c r="D2946" t="s">
        <v>62</v>
      </c>
      <c r="E2946">
        <v>-135887000</v>
      </c>
    </row>
    <row r="2947" spans="1:5">
      <c r="A2947" t="s">
        <v>9</v>
      </c>
      <c r="B2947" t="s">
        <v>85</v>
      </c>
      <c r="C2947">
        <v>-18</v>
      </c>
      <c r="D2947" t="s">
        <v>62</v>
      </c>
      <c r="E2947">
        <v>-15856000</v>
      </c>
    </row>
    <row r="2948" spans="1:5">
      <c r="A2948" t="s">
        <v>9</v>
      </c>
      <c r="B2948" t="s">
        <v>85</v>
      </c>
      <c r="C2948">
        <v>0</v>
      </c>
      <c r="D2948" t="s">
        <v>72</v>
      </c>
      <c r="E2948">
        <v>148513127000</v>
      </c>
    </row>
    <row r="2949" spans="1:5">
      <c r="A2949" t="s">
        <v>9</v>
      </c>
      <c r="B2949" t="s">
        <v>85</v>
      </c>
      <c r="C2949">
        <v>-1</v>
      </c>
      <c r="D2949" t="s">
        <v>72</v>
      </c>
      <c r="E2949">
        <v>188877070000</v>
      </c>
    </row>
    <row r="2950" spans="1:5">
      <c r="A2950" t="s">
        <v>9</v>
      </c>
      <c r="B2950" t="s">
        <v>85</v>
      </c>
      <c r="C2950">
        <v>-2</v>
      </c>
      <c r="D2950" t="s">
        <v>72</v>
      </c>
      <c r="E2950">
        <v>187577280000</v>
      </c>
    </row>
    <row r="2951" spans="1:5">
      <c r="A2951" t="s">
        <v>9</v>
      </c>
      <c r="B2951" t="s">
        <v>85</v>
      </c>
      <c r="C2951">
        <v>-3</v>
      </c>
      <c r="D2951" t="s">
        <v>72</v>
      </c>
      <c r="E2951">
        <v>156941880000</v>
      </c>
    </row>
    <row r="2952" spans="1:5">
      <c r="A2952" t="s">
        <v>9</v>
      </c>
      <c r="B2952" t="s">
        <v>85</v>
      </c>
      <c r="C2952">
        <v>-4</v>
      </c>
      <c r="D2952" t="s">
        <v>72</v>
      </c>
      <c r="E2952">
        <v>129835350000</v>
      </c>
    </row>
    <row r="2953" spans="1:5">
      <c r="A2953" t="s">
        <v>9</v>
      </c>
      <c r="B2953" t="s">
        <v>85</v>
      </c>
      <c r="C2953">
        <v>-5</v>
      </c>
      <c r="D2953" t="s">
        <v>72</v>
      </c>
      <c r="E2953">
        <v>173426960000</v>
      </c>
    </row>
    <row r="2954" spans="1:5">
      <c r="A2954" t="s">
        <v>9</v>
      </c>
      <c r="B2954" t="s">
        <v>85</v>
      </c>
      <c r="C2954">
        <v>-6</v>
      </c>
      <c r="D2954" t="s">
        <v>72</v>
      </c>
      <c r="E2954">
        <v>113436820000</v>
      </c>
    </row>
    <row r="2955" spans="1:5">
      <c r="A2955" t="s">
        <v>9</v>
      </c>
      <c r="B2955" t="s">
        <v>85</v>
      </c>
      <c r="C2955">
        <v>-7</v>
      </c>
      <c r="D2955" t="s">
        <v>72</v>
      </c>
      <c r="E2955">
        <v>98047950000</v>
      </c>
    </row>
    <row r="2956" spans="1:5">
      <c r="A2956" t="s">
        <v>9</v>
      </c>
      <c r="B2956" t="s">
        <v>85</v>
      </c>
      <c r="C2956">
        <v>-8</v>
      </c>
      <c r="D2956" t="s">
        <v>72</v>
      </c>
      <c r="E2956">
        <v>117626000000</v>
      </c>
    </row>
    <row r="2957" spans="1:5">
      <c r="A2957" t="s">
        <v>9</v>
      </c>
      <c r="B2957" t="s">
        <v>85</v>
      </c>
      <c r="C2957">
        <v>-9</v>
      </c>
      <c r="D2957" t="s">
        <v>72</v>
      </c>
      <c r="E2957">
        <v>98973660000</v>
      </c>
    </row>
    <row r="2958" spans="1:5">
      <c r="A2958" t="s">
        <v>9</v>
      </c>
      <c r="B2958" t="s">
        <v>85</v>
      </c>
      <c r="C2958">
        <v>-10</v>
      </c>
      <c r="D2958" t="s">
        <v>72</v>
      </c>
      <c r="E2958">
        <v>73887120000</v>
      </c>
    </row>
    <row r="2959" spans="1:5">
      <c r="A2959" t="s">
        <v>9</v>
      </c>
      <c r="B2959" t="s">
        <v>85</v>
      </c>
      <c r="C2959">
        <v>-11</v>
      </c>
      <c r="D2959" t="s">
        <v>72</v>
      </c>
      <c r="E2959">
        <v>65740800000</v>
      </c>
    </row>
    <row r="2960" spans="1:5">
      <c r="A2960" t="s">
        <v>9</v>
      </c>
      <c r="B2960" t="s">
        <v>85</v>
      </c>
      <c r="C2960">
        <v>-12</v>
      </c>
      <c r="D2960" t="s">
        <v>72</v>
      </c>
      <c r="E2960">
        <v>59451000000</v>
      </c>
    </row>
    <row r="2961" spans="1:5">
      <c r="A2961" t="s">
        <v>9</v>
      </c>
      <c r="B2961" t="s">
        <v>85</v>
      </c>
      <c r="C2961">
        <v>-13</v>
      </c>
      <c r="D2961" t="s">
        <v>72</v>
      </c>
      <c r="E2961">
        <v>68979020000</v>
      </c>
    </row>
    <row r="2962" spans="1:5">
      <c r="A2962" t="s">
        <v>9</v>
      </c>
      <c r="B2962" t="s">
        <v>85</v>
      </c>
      <c r="C2962">
        <v>-14</v>
      </c>
      <c r="D2962" t="s">
        <v>72</v>
      </c>
      <c r="E2962">
        <v>43702560000</v>
      </c>
    </row>
    <row r="2963" spans="1:5">
      <c r="A2963" t="s">
        <v>9</v>
      </c>
      <c r="B2963" t="s">
        <v>85</v>
      </c>
      <c r="C2963">
        <v>-15</v>
      </c>
      <c r="D2963" t="s">
        <v>72</v>
      </c>
      <c r="E2963">
        <v>85629831300</v>
      </c>
    </row>
    <row r="2964" spans="1:5">
      <c r="A2964" t="s">
        <v>9</v>
      </c>
      <c r="B2964" t="s">
        <v>85</v>
      </c>
      <c r="C2964">
        <v>-16</v>
      </c>
      <c r="D2964" t="s">
        <v>72</v>
      </c>
      <c r="E2964">
        <v>204097437720</v>
      </c>
    </row>
    <row r="2965" spans="1:5">
      <c r="A2965" t="s">
        <v>9</v>
      </c>
      <c r="B2965" t="s">
        <v>85</v>
      </c>
      <c r="C2965">
        <v>-17</v>
      </c>
      <c r="D2965" t="s">
        <v>72</v>
      </c>
      <c r="E2965">
        <v>35865038280</v>
      </c>
    </row>
    <row r="2966" spans="1:5">
      <c r="A2966" t="s">
        <v>9</v>
      </c>
      <c r="B2966" t="s">
        <v>85</v>
      </c>
      <c r="C2966">
        <v>-18</v>
      </c>
      <c r="D2966" t="s">
        <v>72</v>
      </c>
      <c r="E2966">
        <v>23100664370</v>
      </c>
    </row>
    <row r="2967" spans="1:5">
      <c r="A2967" t="s">
        <v>9</v>
      </c>
      <c r="B2967" t="s">
        <v>85</v>
      </c>
      <c r="C2967">
        <v>0</v>
      </c>
      <c r="D2967" t="s">
        <v>60</v>
      </c>
      <c r="E2967">
        <v>51585540000</v>
      </c>
    </row>
    <row r="2968" spans="1:5">
      <c r="A2968" t="s">
        <v>9</v>
      </c>
      <c r="B2968" t="s">
        <v>85</v>
      </c>
      <c r="C2968">
        <v>-1</v>
      </c>
      <c r="D2968" t="s">
        <v>60</v>
      </c>
      <c r="E2968">
        <v>53603480000</v>
      </c>
    </row>
    <row r="2969" spans="1:5">
      <c r="A2969" t="s">
        <v>9</v>
      </c>
      <c r="B2969" t="s">
        <v>85</v>
      </c>
      <c r="C2969">
        <v>-2</v>
      </c>
      <c r="D2969" t="s">
        <v>60</v>
      </c>
      <c r="E2969">
        <v>38053500000</v>
      </c>
    </row>
    <row r="2970" spans="1:5">
      <c r="A2970" t="s">
        <v>9</v>
      </c>
      <c r="B2970" t="s">
        <v>85</v>
      </c>
      <c r="C2970">
        <v>-3</v>
      </c>
      <c r="D2970" t="s">
        <v>60</v>
      </c>
      <c r="E2970">
        <v>31472400000</v>
      </c>
    </row>
    <row r="2971" spans="1:5">
      <c r="A2971" t="s">
        <v>9</v>
      </c>
      <c r="B2971" t="s">
        <v>85</v>
      </c>
      <c r="C2971">
        <v>-4</v>
      </c>
      <c r="D2971" t="s">
        <v>60</v>
      </c>
      <c r="E2971">
        <v>29933580000</v>
      </c>
    </row>
    <row r="2972" spans="1:5">
      <c r="A2972" t="s">
        <v>9</v>
      </c>
      <c r="B2972" t="s">
        <v>85</v>
      </c>
      <c r="C2972">
        <v>-5</v>
      </c>
      <c r="D2972" t="s">
        <v>60</v>
      </c>
      <c r="E2972">
        <v>28135560000</v>
      </c>
    </row>
    <row r="2973" spans="1:5">
      <c r="A2973" t="s">
        <v>9</v>
      </c>
      <c r="B2973" t="s">
        <v>85</v>
      </c>
      <c r="C2973">
        <v>-6</v>
      </c>
      <c r="D2973" t="s">
        <v>60</v>
      </c>
      <c r="E2973">
        <v>17932600000</v>
      </c>
    </row>
    <row r="2974" spans="1:5">
      <c r="A2974" t="s">
        <v>9</v>
      </c>
      <c r="B2974" t="s">
        <v>85</v>
      </c>
      <c r="C2974">
        <v>-7</v>
      </c>
      <c r="D2974" t="s">
        <v>60</v>
      </c>
      <c r="E2974">
        <v>12158960000</v>
      </c>
    </row>
    <row r="2975" spans="1:5">
      <c r="A2975" t="s">
        <v>9</v>
      </c>
      <c r="B2975" t="s">
        <v>85</v>
      </c>
      <c r="C2975">
        <v>-8</v>
      </c>
      <c r="D2975" t="s">
        <v>60</v>
      </c>
      <c r="E2975">
        <v>10594400000</v>
      </c>
    </row>
    <row r="2976" spans="1:5">
      <c r="A2976" t="s">
        <v>9</v>
      </c>
      <c r="B2976" t="s">
        <v>85</v>
      </c>
      <c r="C2976">
        <v>-9</v>
      </c>
      <c r="D2976" t="s">
        <v>60</v>
      </c>
      <c r="E2976">
        <v>6660080000</v>
      </c>
    </row>
    <row r="2977" spans="1:5">
      <c r="A2977" t="s">
        <v>9</v>
      </c>
      <c r="B2977" t="s">
        <v>85</v>
      </c>
      <c r="C2977">
        <v>-10</v>
      </c>
      <c r="D2977" t="s">
        <v>60</v>
      </c>
      <c r="E2977">
        <v>7317400000</v>
      </c>
    </row>
    <row r="2978" spans="1:5">
      <c r="A2978" t="s">
        <v>9</v>
      </c>
      <c r="B2978" t="s">
        <v>85</v>
      </c>
      <c r="C2978">
        <v>-11</v>
      </c>
      <c r="D2978" t="s">
        <v>60</v>
      </c>
      <c r="E2978">
        <v>4566020000</v>
      </c>
    </row>
    <row r="2979" spans="1:5">
      <c r="A2979" t="s">
        <v>9</v>
      </c>
      <c r="B2979" t="s">
        <v>85</v>
      </c>
      <c r="C2979">
        <v>-12</v>
      </c>
      <c r="D2979" t="s">
        <v>60</v>
      </c>
      <c r="E2979">
        <v>8383880000</v>
      </c>
    </row>
    <row r="2980" spans="1:5">
      <c r="A2980" t="s">
        <v>9</v>
      </c>
      <c r="B2980" t="s">
        <v>85</v>
      </c>
      <c r="C2980">
        <v>-13</v>
      </c>
      <c r="D2980" t="s">
        <v>60</v>
      </c>
      <c r="E2980">
        <v>6562500000</v>
      </c>
    </row>
    <row r="2981" spans="1:5">
      <c r="A2981" t="s">
        <v>9</v>
      </c>
      <c r="B2981" t="s">
        <v>85</v>
      </c>
      <c r="C2981">
        <v>-14</v>
      </c>
      <c r="D2981" t="s">
        <v>60</v>
      </c>
      <c r="E2981">
        <v>6053540000</v>
      </c>
    </row>
    <row r="2982" spans="1:5">
      <c r="A2982" t="s">
        <v>9</v>
      </c>
      <c r="B2982" t="s">
        <v>85</v>
      </c>
      <c r="C2982">
        <v>-15</v>
      </c>
      <c r="D2982" t="s">
        <v>60</v>
      </c>
      <c r="E2982">
        <v>5344677400</v>
      </c>
    </row>
    <row r="2983" spans="1:5">
      <c r="A2983" t="s">
        <v>9</v>
      </c>
      <c r="B2983" t="s">
        <v>85</v>
      </c>
      <c r="C2983">
        <v>-16</v>
      </c>
      <c r="D2983" t="s">
        <v>60</v>
      </c>
      <c r="E2983">
        <v>7365491600</v>
      </c>
    </row>
    <row r="2984" spans="1:5">
      <c r="A2984" t="s">
        <v>9</v>
      </c>
      <c r="B2984" t="s">
        <v>85</v>
      </c>
      <c r="C2984">
        <v>-17</v>
      </c>
      <c r="D2984" t="s">
        <v>60</v>
      </c>
      <c r="E2984">
        <v>2370948400</v>
      </c>
    </row>
    <row r="2985" spans="1:5">
      <c r="A2985" t="s">
        <v>9</v>
      </c>
      <c r="B2985" t="s">
        <v>85</v>
      </c>
      <c r="C2985">
        <v>-18</v>
      </c>
      <c r="D2985" t="s">
        <v>60</v>
      </c>
      <c r="E2985">
        <v>1748516700</v>
      </c>
    </row>
    <row r="2986" spans="1:5">
      <c r="A2986" t="s">
        <v>9</v>
      </c>
      <c r="B2986" t="s">
        <v>85</v>
      </c>
      <c r="C2986">
        <v>0</v>
      </c>
      <c r="D2986" t="s">
        <v>67</v>
      </c>
      <c r="E2986">
        <v>408000000</v>
      </c>
    </row>
    <row r="2987" spans="1:5">
      <c r="A2987" t="s">
        <v>9</v>
      </c>
      <c r="B2987" t="s">
        <v>85</v>
      </c>
      <c r="C2987">
        <v>-1</v>
      </c>
      <c r="D2987" t="s">
        <v>67</v>
      </c>
      <c r="E2987">
        <v>435000000</v>
      </c>
    </row>
    <row r="2988" spans="1:5">
      <c r="A2988" t="s">
        <v>9</v>
      </c>
      <c r="B2988" t="s">
        <v>85</v>
      </c>
      <c r="C2988">
        <v>-2</v>
      </c>
      <c r="D2988" t="s">
        <v>67</v>
      </c>
      <c r="E2988">
        <v>569000000</v>
      </c>
    </row>
    <row r="2989" spans="1:5">
      <c r="A2989" t="s">
        <v>9</v>
      </c>
      <c r="B2989" t="s">
        <v>85</v>
      </c>
      <c r="C2989">
        <v>-3</v>
      </c>
      <c r="D2989" t="s">
        <v>67</v>
      </c>
      <c r="E2989">
        <v>497000000</v>
      </c>
    </row>
    <row r="2990" spans="1:5">
      <c r="A2990" t="s">
        <v>9</v>
      </c>
      <c r="B2990" t="s">
        <v>85</v>
      </c>
      <c r="C2990">
        <v>-4</v>
      </c>
      <c r="D2990" t="s">
        <v>67</v>
      </c>
      <c r="E2990">
        <v>399000000</v>
      </c>
    </row>
    <row r="2991" spans="1:5">
      <c r="A2991" t="s">
        <v>9</v>
      </c>
      <c r="B2991" t="s">
        <v>85</v>
      </c>
      <c r="C2991">
        <v>-5</v>
      </c>
      <c r="D2991" t="s">
        <v>67</v>
      </c>
      <c r="E2991">
        <v>469000000</v>
      </c>
    </row>
    <row r="2992" spans="1:5">
      <c r="A2992" t="s">
        <v>9</v>
      </c>
      <c r="B2992" t="s">
        <v>85</v>
      </c>
      <c r="C2992">
        <v>-6</v>
      </c>
      <c r="D2992" t="s">
        <v>67</v>
      </c>
      <c r="E2992">
        <v>401000000</v>
      </c>
    </row>
    <row r="2993" spans="1:5">
      <c r="A2993" t="s">
        <v>9</v>
      </c>
      <c r="B2993" t="s">
        <v>85</v>
      </c>
      <c r="C2993">
        <v>-7</v>
      </c>
      <c r="D2993" t="s">
        <v>67</v>
      </c>
      <c r="E2993">
        <v>0</v>
      </c>
    </row>
    <row r="2994" spans="1:5">
      <c r="A2994" t="s">
        <v>9</v>
      </c>
      <c r="B2994" t="s">
        <v>85</v>
      </c>
      <c r="C2994">
        <v>-8</v>
      </c>
      <c r="D2994" t="s">
        <v>67</v>
      </c>
      <c r="E2994">
        <v>0</v>
      </c>
    </row>
    <row r="2995" spans="1:5">
      <c r="A2995" t="s">
        <v>9</v>
      </c>
      <c r="B2995" t="s">
        <v>85</v>
      </c>
      <c r="C2995">
        <v>-9</v>
      </c>
      <c r="D2995" t="s">
        <v>67</v>
      </c>
      <c r="E2995">
        <v>0</v>
      </c>
    </row>
    <row r="2996" spans="1:5">
      <c r="A2996" t="s">
        <v>9</v>
      </c>
      <c r="B2996" t="s">
        <v>85</v>
      </c>
      <c r="C2996">
        <v>-10</v>
      </c>
      <c r="D2996" t="s">
        <v>67</v>
      </c>
      <c r="E2996">
        <v>0</v>
      </c>
    </row>
    <row r="2997" spans="1:5">
      <c r="A2997" t="s">
        <v>9</v>
      </c>
      <c r="B2997" t="s">
        <v>85</v>
      </c>
      <c r="C2997">
        <v>-11</v>
      </c>
      <c r="D2997" t="s">
        <v>67</v>
      </c>
      <c r="E2997">
        <v>0</v>
      </c>
    </row>
    <row r="2998" spans="1:5">
      <c r="A2998" t="s">
        <v>9</v>
      </c>
      <c r="B2998" t="s">
        <v>85</v>
      </c>
      <c r="C2998">
        <v>-12</v>
      </c>
      <c r="D2998" t="s">
        <v>67</v>
      </c>
      <c r="E2998">
        <v>0</v>
      </c>
    </row>
    <row r="2999" spans="1:5">
      <c r="A2999" t="s">
        <v>9</v>
      </c>
      <c r="B2999" t="s">
        <v>85</v>
      </c>
      <c r="C2999">
        <v>-13</v>
      </c>
      <c r="D2999" t="s">
        <v>67</v>
      </c>
      <c r="E2999">
        <v>0</v>
      </c>
    </row>
    <row r="3000" spans="1:5">
      <c r="A3000" t="s">
        <v>9</v>
      </c>
      <c r="B3000" t="s">
        <v>85</v>
      </c>
      <c r="C3000">
        <v>-14</v>
      </c>
      <c r="D3000" t="s">
        <v>67</v>
      </c>
      <c r="E3000">
        <v>0</v>
      </c>
    </row>
    <row r="3001" spans="1:5">
      <c r="A3001" t="s">
        <v>9</v>
      </c>
      <c r="B3001" t="s">
        <v>85</v>
      </c>
      <c r="C3001">
        <v>-15</v>
      </c>
      <c r="D3001" t="s">
        <v>67</v>
      </c>
      <c r="E3001">
        <v>0</v>
      </c>
    </row>
    <row r="3002" spans="1:5">
      <c r="A3002" t="s">
        <v>9</v>
      </c>
      <c r="B3002" t="s">
        <v>85</v>
      </c>
      <c r="C3002">
        <v>-16</v>
      </c>
      <c r="D3002" t="s">
        <v>67</v>
      </c>
      <c r="E3002">
        <v>0</v>
      </c>
    </row>
    <row r="3003" spans="1:5">
      <c r="A3003" t="s">
        <v>9</v>
      </c>
      <c r="B3003" t="s">
        <v>85</v>
      </c>
      <c r="C3003">
        <v>-17</v>
      </c>
      <c r="D3003" t="s">
        <v>67</v>
      </c>
      <c r="E3003">
        <v>0</v>
      </c>
    </row>
    <row r="3004" spans="1:5">
      <c r="A3004" t="s">
        <v>9</v>
      </c>
      <c r="B3004" t="s">
        <v>85</v>
      </c>
      <c r="C3004">
        <v>-18</v>
      </c>
      <c r="D3004" t="s">
        <v>67</v>
      </c>
      <c r="E3004">
        <v>0</v>
      </c>
    </row>
    <row r="3005" spans="1:5">
      <c r="A3005" t="s">
        <v>9</v>
      </c>
      <c r="B3005" t="s">
        <v>85</v>
      </c>
      <c r="C3005">
        <v>0</v>
      </c>
      <c r="D3005" t="s">
        <v>75</v>
      </c>
      <c r="E3005">
        <v>0.28439999999999999</v>
      </c>
    </row>
    <row r="3006" spans="1:5">
      <c r="A3006" t="s">
        <v>9</v>
      </c>
      <c r="B3006" t="s">
        <v>85</v>
      </c>
      <c r="C3006">
        <v>-1</v>
      </c>
      <c r="D3006" t="s">
        <v>75</v>
      </c>
      <c r="E3006">
        <v>0.2944</v>
      </c>
    </row>
    <row r="3007" spans="1:5">
      <c r="A3007" t="s">
        <v>9</v>
      </c>
      <c r="B3007" t="s">
        <v>85</v>
      </c>
      <c r="C3007">
        <v>-2</v>
      </c>
      <c r="D3007" t="s">
        <v>75</v>
      </c>
      <c r="E3007">
        <v>0.3105</v>
      </c>
    </row>
    <row r="3008" spans="1:5">
      <c r="A3008" t="s">
        <v>9</v>
      </c>
      <c r="B3008" t="s">
        <v>85</v>
      </c>
      <c r="C3008">
        <v>-3</v>
      </c>
      <c r="D3008" t="s">
        <v>75</v>
      </c>
      <c r="E3008">
        <v>0.3019</v>
      </c>
    </row>
    <row r="3009" spans="1:5">
      <c r="A3009" t="s">
        <v>9</v>
      </c>
      <c r="B3009" t="s">
        <v>85</v>
      </c>
      <c r="C3009">
        <v>-4</v>
      </c>
      <c r="D3009" t="s">
        <v>75</v>
      </c>
      <c r="E3009">
        <v>0.28870000000000001</v>
      </c>
    </row>
    <row r="3010" spans="1:5">
      <c r="A3010" t="s">
        <v>9</v>
      </c>
      <c r="B3010" t="s">
        <v>85</v>
      </c>
      <c r="C3010">
        <v>-5</v>
      </c>
      <c r="D3010" t="s">
        <v>75</v>
      </c>
      <c r="E3010">
        <v>0.2666</v>
      </c>
    </row>
    <row r="3011" spans="1:5">
      <c r="A3011" t="s">
        <v>9</v>
      </c>
      <c r="B3011" t="s">
        <v>85</v>
      </c>
      <c r="C3011">
        <v>-6</v>
      </c>
      <c r="D3011" t="s">
        <v>75</v>
      </c>
      <c r="E3011">
        <v>0.26939999999999997</v>
      </c>
    </row>
    <row r="3012" spans="1:5">
      <c r="A3012" t="s">
        <v>9</v>
      </c>
      <c r="B3012" t="s">
        <v>85</v>
      </c>
      <c r="C3012">
        <v>-7</v>
      </c>
      <c r="D3012" t="s">
        <v>75</v>
      </c>
      <c r="E3012">
        <v>0.26440000000000002</v>
      </c>
    </row>
    <row r="3013" spans="1:5">
      <c r="A3013" t="s">
        <v>9</v>
      </c>
      <c r="B3013" t="s">
        <v>85</v>
      </c>
      <c r="C3013">
        <v>-8</v>
      </c>
      <c r="D3013" t="s">
        <v>75</v>
      </c>
      <c r="E3013">
        <v>0.25590000000000002</v>
      </c>
    </row>
    <row r="3014" spans="1:5">
      <c r="A3014" t="s">
        <v>9</v>
      </c>
      <c r="B3014" t="s">
        <v>85</v>
      </c>
      <c r="C3014">
        <v>-9</v>
      </c>
      <c r="D3014" t="s">
        <v>75</v>
      </c>
      <c r="E3014">
        <v>0.24529999999999999</v>
      </c>
    </row>
    <row r="3015" spans="1:5">
      <c r="A3015" t="s">
        <v>9</v>
      </c>
      <c r="B3015" t="s">
        <v>85</v>
      </c>
      <c r="C3015">
        <v>-10</v>
      </c>
      <c r="D3015" t="s">
        <v>75</v>
      </c>
      <c r="E3015">
        <v>0.22739999999999999</v>
      </c>
    </row>
    <row r="3016" spans="1:5">
      <c r="A3016" t="s">
        <v>9</v>
      </c>
      <c r="B3016" t="s">
        <v>85</v>
      </c>
      <c r="C3016">
        <v>-11</v>
      </c>
      <c r="D3016" t="s">
        <v>75</v>
      </c>
      <c r="E3016">
        <v>0.2382</v>
      </c>
    </row>
    <row r="3017" spans="1:5">
      <c r="A3017" t="s">
        <v>9</v>
      </c>
      <c r="B3017" t="s">
        <v>85</v>
      </c>
      <c r="C3017">
        <v>-12</v>
      </c>
      <c r="D3017" t="s">
        <v>75</v>
      </c>
      <c r="E3017">
        <v>0.2457</v>
      </c>
    </row>
    <row r="3018" spans="1:5">
      <c r="A3018" t="s">
        <v>9</v>
      </c>
      <c r="B3018" t="s">
        <v>85</v>
      </c>
      <c r="C3018">
        <v>-13</v>
      </c>
      <c r="D3018" t="s">
        <v>75</v>
      </c>
      <c r="E3018">
        <v>0.22600000000000001</v>
      </c>
    </row>
    <row r="3019" spans="1:5">
      <c r="A3019" t="s">
        <v>9</v>
      </c>
      <c r="B3019" t="s">
        <v>85</v>
      </c>
      <c r="C3019">
        <v>-14</v>
      </c>
      <c r="D3019" t="s">
        <v>75</v>
      </c>
      <c r="E3019">
        <v>0.21210000000000001</v>
      </c>
    </row>
    <row r="3020" spans="1:5">
      <c r="A3020" t="s">
        <v>9</v>
      </c>
      <c r="B3020" t="s">
        <v>85</v>
      </c>
      <c r="C3020">
        <v>-15</v>
      </c>
      <c r="D3020" t="s">
        <v>75</v>
      </c>
      <c r="E3020">
        <v>0.2177</v>
      </c>
    </row>
    <row r="3021" spans="1:5">
      <c r="A3021" t="s">
        <v>9</v>
      </c>
      <c r="B3021" t="s">
        <v>85</v>
      </c>
      <c r="C3021">
        <v>-16</v>
      </c>
      <c r="D3021" t="s">
        <v>75</v>
      </c>
      <c r="E3021">
        <v>0.1016</v>
      </c>
    </row>
    <row r="3022" spans="1:5">
      <c r="A3022" t="s">
        <v>9</v>
      </c>
      <c r="B3022" t="s">
        <v>85</v>
      </c>
      <c r="C3022">
        <v>-17</v>
      </c>
      <c r="D3022" t="s">
        <v>75</v>
      </c>
      <c r="E3022">
        <v>0.12640000000000001</v>
      </c>
    </row>
    <row r="3023" spans="1:5">
      <c r="A3023" t="s">
        <v>9</v>
      </c>
      <c r="B3023" t="s">
        <v>85</v>
      </c>
      <c r="C3023">
        <v>-18</v>
      </c>
      <c r="D3023" t="s">
        <v>75</v>
      </c>
      <c r="E3023">
        <v>0.1111</v>
      </c>
    </row>
    <row r="3024" spans="1:5">
      <c r="A3024" t="s">
        <v>9</v>
      </c>
      <c r="B3024" t="s">
        <v>85</v>
      </c>
      <c r="C3024">
        <v>0</v>
      </c>
      <c r="D3024" t="s">
        <v>69</v>
      </c>
      <c r="E3024">
        <v>-599000000</v>
      </c>
    </row>
    <row r="3025" spans="1:5">
      <c r="A3025" t="s">
        <v>9</v>
      </c>
      <c r="B3025" t="s">
        <v>85</v>
      </c>
      <c r="C3025">
        <v>-1</v>
      </c>
      <c r="D3025" t="s">
        <v>69</v>
      </c>
      <c r="E3025">
        <v>-599000000</v>
      </c>
    </row>
    <row r="3026" spans="1:5">
      <c r="A3026" t="s">
        <v>9</v>
      </c>
      <c r="B3026" t="s">
        <v>85</v>
      </c>
      <c r="C3026">
        <v>-2</v>
      </c>
      <c r="D3026" t="s">
        <v>69</v>
      </c>
      <c r="E3026">
        <v>-436000000</v>
      </c>
    </row>
    <row r="3027" spans="1:5">
      <c r="A3027" t="s">
        <v>9</v>
      </c>
      <c r="B3027" t="s">
        <v>85</v>
      </c>
      <c r="C3027">
        <v>-3</v>
      </c>
      <c r="D3027" t="s">
        <v>69</v>
      </c>
      <c r="E3027">
        <v>-364000000</v>
      </c>
    </row>
    <row r="3028" spans="1:5">
      <c r="A3028" t="s">
        <v>9</v>
      </c>
      <c r="B3028" t="s">
        <v>85</v>
      </c>
      <c r="C3028">
        <v>-4</v>
      </c>
      <c r="D3028" t="s">
        <v>69</v>
      </c>
      <c r="E3028">
        <v>-297000000</v>
      </c>
    </row>
    <row r="3029" spans="1:5">
      <c r="A3029" t="s">
        <v>9</v>
      </c>
      <c r="B3029" t="s">
        <v>85</v>
      </c>
      <c r="C3029">
        <v>-5</v>
      </c>
      <c r="D3029" t="s">
        <v>69</v>
      </c>
      <c r="E3029">
        <v>-181000000</v>
      </c>
    </row>
    <row r="3030" spans="1:5">
      <c r="A3030" t="s">
        <v>9</v>
      </c>
      <c r="B3030" t="s">
        <v>85</v>
      </c>
      <c r="C3030">
        <v>-6</v>
      </c>
      <c r="D3030" t="s">
        <v>69</v>
      </c>
      <c r="E3030">
        <v>-196000000</v>
      </c>
    </row>
    <row r="3031" spans="1:5">
      <c r="A3031" t="s">
        <v>9</v>
      </c>
      <c r="B3031" t="s">
        <v>85</v>
      </c>
      <c r="C3031">
        <v>-7</v>
      </c>
      <c r="D3031" t="s">
        <v>69</v>
      </c>
      <c r="E3031">
        <v>0</v>
      </c>
    </row>
    <row r="3032" spans="1:5">
      <c r="A3032" t="s">
        <v>9</v>
      </c>
      <c r="B3032" t="s">
        <v>85</v>
      </c>
      <c r="C3032">
        <v>-8</v>
      </c>
      <c r="D3032" t="s">
        <v>69</v>
      </c>
      <c r="E3032">
        <v>0</v>
      </c>
    </row>
    <row r="3033" spans="1:5">
      <c r="A3033" t="s">
        <v>9</v>
      </c>
      <c r="B3033" t="s">
        <v>85</v>
      </c>
      <c r="C3033">
        <v>-9</v>
      </c>
      <c r="D3033" t="s">
        <v>69</v>
      </c>
      <c r="E3033">
        <v>0</v>
      </c>
    </row>
    <row r="3034" spans="1:5">
      <c r="A3034" t="s">
        <v>9</v>
      </c>
      <c r="B3034" t="s">
        <v>85</v>
      </c>
      <c r="C3034">
        <v>-10</v>
      </c>
      <c r="D3034" t="s">
        <v>69</v>
      </c>
      <c r="E3034">
        <v>0</v>
      </c>
    </row>
    <row r="3035" spans="1:5">
      <c r="A3035" t="s">
        <v>9</v>
      </c>
      <c r="B3035" t="s">
        <v>85</v>
      </c>
      <c r="C3035">
        <v>-11</v>
      </c>
      <c r="D3035" t="s">
        <v>69</v>
      </c>
      <c r="E3035">
        <v>0</v>
      </c>
    </row>
    <row r="3036" spans="1:5">
      <c r="A3036" t="s">
        <v>9</v>
      </c>
      <c r="B3036" t="s">
        <v>85</v>
      </c>
      <c r="C3036">
        <v>-12</v>
      </c>
      <c r="D3036" t="s">
        <v>69</v>
      </c>
      <c r="E3036">
        <v>0</v>
      </c>
    </row>
    <row r="3037" spans="1:5">
      <c r="A3037" t="s">
        <v>9</v>
      </c>
      <c r="B3037" t="s">
        <v>85</v>
      </c>
      <c r="C3037">
        <v>-13</v>
      </c>
      <c r="D3037" t="s">
        <v>69</v>
      </c>
      <c r="E3037">
        <v>0</v>
      </c>
    </row>
    <row r="3038" spans="1:5">
      <c r="A3038" t="s">
        <v>9</v>
      </c>
      <c r="B3038" t="s">
        <v>85</v>
      </c>
      <c r="C3038">
        <v>-14</v>
      </c>
      <c r="D3038" t="s">
        <v>69</v>
      </c>
      <c r="E3038">
        <v>0</v>
      </c>
    </row>
    <row r="3039" spans="1:5">
      <c r="A3039" t="s">
        <v>9</v>
      </c>
      <c r="B3039" t="s">
        <v>85</v>
      </c>
      <c r="C3039">
        <v>-15</v>
      </c>
      <c r="D3039" t="s">
        <v>69</v>
      </c>
      <c r="E3039">
        <v>0</v>
      </c>
    </row>
    <row r="3040" spans="1:5">
      <c r="A3040" t="s">
        <v>9</v>
      </c>
      <c r="B3040" t="s">
        <v>85</v>
      </c>
      <c r="C3040">
        <v>-16</v>
      </c>
      <c r="D3040" t="s">
        <v>69</v>
      </c>
      <c r="E3040">
        <v>0</v>
      </c>
    </row>
    <row r="3041" spans="1:5">
      <c r="A3041" t="s">
        <v>9</v>
      </c>
      <c r="B3041" t="s">
        <v>85</v>
      </c>
      <c r="C3041">
        <v>-17</v>
      </c>
      <c r="D3041" t="s">
        <v>69</v>
      </c>
      <c r="E3041">
        <v>0</v>
      </c>
    </row>
    <row r="3042" spans="1:5">
      <c r="A3042" t="s">
        <v>9</v>
      </c>
      <c r="B3042" t="s">
        <v>85</v>
      </c>
      <c r="C3042">
        <v>-18</v>
      </c>
      <c r="D3042" t="s">
        <v>69</v>
      </c>
      <c r="E3042">
        <v>0</v>
      </c>
    </row>
    <row r="3043" spans="1:5">
      <c r="A3043" t="s">
        <v>9</v>
      </c>
      <c r="B3043" t="s">
        <v>85</v>
      </c>
      <c r="C3043">
        <v>0</v>
      </c>
      <c r="D3043" t="s">
        <v>76</v>
      </c>
      <c r="E3043">
        <v>-3.4700000000000002E-2</v>
      </c>
    </row>
    <row r="3044" spans="1:5">
      <c r="A3044" t="s">
        <v>9</v>
      </c>
      <c r="B3044" t="s">
        <v>85</v>
      </c>
      <c r="C3044">
        <v>-1</v>
      </c>
      <c r="D3044" t="s">
        <v>76</v>
      </c>
      <c r="E3044">
        <v>-1.2999999999999999E-3</v>
      </c>
    </row>
    <row r="3045" spans="1:5">
      <c r="A3045" t="s">
        <v>9</v>
      </c>
      <c r="B3045" t="s">
        <v>85</v>
      </c>
      <c r="C3045">
        <v>-2</v>
      </c>
      <c r="D3045" t="s">
        <v>76</v>
      </c>
      <c r="E3045">
        <v>2.9499999999999998E-2</v>
      </c>
    </row>
    <row r="3046" spans="1:5">
      <c r="A3046" t="s">
        <v>9</v>
      </c>
      <c r="B3046" t="s">
        <v>85</v>
      </c>
      <c r="C3046">
        <v>-3</v>
      </c>
      <c r="D3046" t="s">
        <v>76</v>
      </c>
      <c r="E3046">
        <v>1.6000000000000001E-3</v>
      </c>
    </row>
    <row r="3047" spans="1:5">
      <c r="A3047" t="s">
        <v>9</v>
      </c>
      <c r="B3047" t="s">
        <v>85</v>
      </c>
      <c r="C3047">
        <v>-4</v>
      </c>
      <c r="D3047" t="s">
        <v>76</v>
      </c>
      <c r="E3047">
        <v>4.2099999999999999E-2</v>
      </c>
    </row>
    <row r="3048" spans="1:5">
      <c r="A3048" t="s">
        <v>9</v>
      </c>
      <c r="B3048" t="s">
        <v>85</v>
      </c>
      <c r="C3048">
        <v>-5</v>
      </c>
      <c r="D3048" t="s">
        <v>76</v>
      </c>
      <c r="E3048">
        <v>0.32819999999999999</v>
      </c>
    </row>
    <row r="3049" spans="1:5">
      <c r="A3049" t="s">
        <v>9</v>
      </c>
      <c r="B3049" t="s">
        <v>85</v>
      </c>
      <c r="C3049">
        <v>-6</v>
      </c>
      <c r="D3049" t="s">
        <v>76</v>
      </c>
      <c r="E3049">
        <v>0.15340000000000001</v>
      </c>
    </row>
    <row r="3050" spans="1:5">
      <c r="A3050" t="s">
        <v>9</v>
      </c>
      <c r="B3050" t="s">
        <v>85</v>
      </c>
      <c r="C3050">
        <v>-7</v>
      </c>
      <c r="D3050" t="s">
        <v>76</v>
      </c>
      <c r="E3050">
        <v>3.6600000000000001E-2</v>
      </c>
    </row>
    <row r="3051" spans="1:5">
      <c r="A3051" t="s">
        <v>9</v>
      </c>
      <c r="B3051" t="s">
        <v>85</v>
      </c>
      <c r="C3051">
        <v>-8</v>
      </c>
      <c r="D3051" t="s">
        <v>76</v>
      </c>
      <c r="E3051">
        <v>0.24640000000000001</v>
      </c>
    </row>
    <row r="3052" spans="1:5">
      <c r="A3052" t="s">
        <v>9</v>
      </c>
      <c r="B3052" t="s">
        <v>85</v>
      </c>
      <c r="C3052">
        <v>-9</v>
      </c>
      <c r="D3052" t="s">
        <v>76</v>
      </c>
      <c r="E3052">
        <v>0.2515</v>
      </c>
    </row>
    <row r="3053" spans="1:5">
      <c r="A3053" t="s">
        <v>9</v>
      </c>
      <c r="B3053" t="s">
        <v>85</v>
      </c>
      <c r="C3053">
        <v>-10</v>
      </c>
      <c r="D3053" t="s">
        <v>76</v>
      </c>
      <c r="E3053">
        <v>0.21870000000000001</v>
      </c>
    </row>
    <row r="3054" spans="1:5">
      <c r="A3054" t="s">
        <v>9</v>
      </c>
      <c r="B3054" t="s">
        <v>85</v>
      </c>
      <c r="C3054">
        <v>-11</v>
      </c>
      <c r="D3054" t="s">
        <v>76</v>
      </c>
      <c r="E3054">
        <v>0.1618</v>
      </c>
    </row>
    <row r="3055" spans="1:5">
      <c r="A3055" t="s">
        <v>9</v>
      </c>
      <c r="B3055" t="s">
        <v>85</v>
      </c>
      <c r="C3055">
        <v>-12</v>
      </c>
      <c r="D3055" t="s">
        <v>76</v>
      </c>
      <c r="E3055">
        <v>7.1900000000000006E-2</v>
      </c>
    </row>
    <row r="3056" spans="1:5">
      <c r="A3056" t="s">
        <v>9</v>
      </c>
      <c r="B3056" t="s">
        <v>85</v>
      </c>
      <c r="C3056">
        <v>-13</v>
      </c>
      <c r="D3056" t="s">
        <v>76</v>
      </c>
      <c r="E3056">
        <v>-2.0500000000000001E-2</v>
      </c>
    </row>
    <row r="3057" spans="1:5">
      <c r="A3057" t="s">
        <v>9</v>
      </c>
      <c r="B3057" t="s">
        <v>85</v>
      </c>
      <c r="C3057">
        <v>-14</v>
      </c>
      <c r="D3057" t="s">
        <v>76</v>
      </c>
      <c r="E3057">
        <v>-0.10929999999999999</v>
      </c>
    </row>
    <row r="3058" spans="1:5">
      <c r="A3058" t="s">
        <v>9</v>
      </c>
      <c r="B3058" t="s">
        <v>85</v>
      </c>
      <c r="C3058">
        <v>-15</v>
      </c>
      <c r="D3058" t="s">
        <v>76</v>
      </c>
      <c r="E3058">
        <v>7.1999999999999995E-2</v>
      </c>
    </row>
    <row r="3059" spans="1:5">
      <c r="A3059" t="s">
        <v>9</v>
      </c>
      <c r="B3059" t="s">
        <v>85</v>
      </c>
      <c r="C3059">
        <v>-16</v>
      </c>
      <c r="D3059" t="s">
        <v>76</v>
      </c>
      <c r="E3059">
        <v>0.14760000000000001</v>
      </c>
    </row>
    <row r="3060" spans="1:5">
      <c r="A3060" t="s">
        <v>9</v>
      </c>
      <c r="B3060" t="s">
        <v>85</v>
      </c>
      <c r="C3060">
        <v>-17</v>
      </c>
      <c r="D3060" t="s">
        <v>76</v>
      </c>
      <c r="E3060">
        <v>0.2356</v>
      </c>
    </row>
    <row r="3061" spans="1:5">
      <c r="A3061" t="s">
        <v>9</v>
      </c>
      <c r="B3061" t="s">
        <v>85</v>
      </c>
      <c r="C3061">
        <v>0</v>
      </c>
      <c r="D3061" t="s">
        <v>58</v>
      </c>
      <c r="E3061">
        <v>0.23139999999999999</v>
      </c>
    </row>
    <row r="3062" spans="1:5">
      <c r="A3062" t="s">
        <v>9</v>
      </c>
      <c r="B3062" t="s">
        <v>85</v>
      </c>
      <c r="C3062">
        <v>-1</v>
      </c>
      <c r="D3062" t="s">
        <v>58</v>
      </c>
      <c r="E3062">
        <v>0.2492</v>
      </c>
    </row>
    <row r="3063" spans="1:5">
      <c r="A3063" t="s">
        <v>9</v>
      </c>
      <c r="B3063" t="s">
        <v>85</v>
      </c>
      <c r="C3063">
        <v>-2</v>
      </c>
      <c r="D3063" t="s">
        <v>58</v>
      </c>
      <c r="E3063">
        <v>0.3075</v>
      </c>
    </row>
    <row r="3064" spans="1:5">
      <c r="A3064" t="s">
        <v>9</v>
      </c>
      <c r="B3064" t="s">
        <v>85</v>
      </c>
      <c r="C3064">
        <v>-3</v>
      </c>
      <c r="D3064" t="s">
        <v>58</v>
      </c>
      <c r="E3064">
        <v>0.30940000000000001</v>
      </c>
    </row>
    <row r="3065" spans="1:5">
      <c r="A3065" t="s">
        <v>9</v>
      </c>
      <c r="B3065" t="s">
        <v>85</v>
      </c>
      <c r="C3065">
        <v>-4</v>
      </c>
      <c r="D3065" t="s">
        <v>58</v>
      </c>
      <c r="E3065">
        <v>0.32269999999999999</v>
      </c>
    </row>
    <row r="3066" spans="1:5">
      <c r="A3066" t="s">
        <v>9</v>
      </c>
      <c r="B3066" t="s">
        <v>85</v>
      </c>
      <c r="C3066">
        <v>-5</v>
      </c>
      <c r="D3066" t="s">
        <v>58</v>
      </c>
      <c r="E3066">
        <v>0.29770000000000002</v>
      </c>
    </row>
    <row r="3067" spans="1:5">
      <c r="A3067" t="s">
        <v>9</v>
      </c>
      <c r="B3067" t="s">
        <v>85</v>
      </c>
      <c r="C3067">
        <v>-6</v>
      </c>
      <c r="D3067" t="s">
        <v>58</v>
      </c>
      <c r="E3067">
        <v>0.24610000000000001</v>
      </c>
    </row>
    <row r="3068" spans="1:5">
      <c r="A3068" t="s">
        <v>9</v>
      </c>
      <c r="B3068" t="s">
        <v>85</v>
      </c>
      <c r="C3068">
        <v>-7</v>
      </c>
      <c r="D3068" t="s">
        <v>58</v>
      </c>
      <c r="E3068">
        <v>0.22059999999999999</v>
      </c>
    </row>
    <row r="3069" spans="1:5">
      <c r="A3069" t="s">
        <v>9</v>
      </c>
      <c r="B3069" t="s">
        <v>85</v>
      </c>
      <c r="C3069">
        <v>-8</v>
      </c>
      <c r="D3069" t="s">
        <v>58</v>
      </c>
      <c r="E3069">
        <v>0.26910000000000001</v>
      </c>
    </row>
    <row r="3070" spans="1:5">
      <c r="A3070" t="s">
        <v>9</v>
      </c>
      <c r="B3070" t="s">
        <v>85</v>
      </c>
      <c r="C3070">
        <v>-9</v>
      </c>
      <c r="D3070" t="s">
        <v>58</v>
      </c>
      <c r="E3070">
        <v>0.24329999999999999</v>
      </c>
    </row>
    <row r="3071" spans="1:5">
      <c r="A3071" t="s">
        <v>9</v>
      </c>
      <c r="B3071" t="s">
        <v>85</v>
      </c>
      <c r="C3071">
        <v>-10</v>
      </c>
      <c r="D3071" t="s">
        <v>58</v>
      </c>
      <c r="E3071">
        <v>0.2427</v>
      </c>
    </row>
    <row r="3072" spans="1:5">
      <c r="A3072" t="s">
        <v>9</v>
      </c>
      <c r="B3072" t="s">
        <v>85</v>
      </c>
      <c r="C3072">
        <v>-11</v>
      </c>
      <c r="D3072" t="s">
        <v>58</v>
      </c>
      <c r="E3072">
        <v>0.48099999999999998</v>
      </c>
    </row>
    <row r="3073" spans="1:5">
      <c r="A3073" t="s">
        <v>9</v>
      </c>
      <c r="B3073" t="s">
        <v>85</v>
      </c>
      <c r="C3073">
        <v>-12</v>
      </c>
      <c r="D3073" t="s">
        <v>58</v>
      </c>
      <c r="E3073">
        <v>3.8805999999999998</v>
      </c>
    </row>
    <row r="3074" spans="1:5">
      <c r="A3074" t="s">
        <v>9</v>
      </c>
      <c r="B3074" t="s">
        <v>85</v>
      </c>
      <c r="C3074">
        <v>-13</v>
      </c>
      <c r="D3074" t="s">
        <v>58</v>
      </c>
      <c r="E3074">
        <v>2.4011</v>
      </c>
    </row>
    <row r="3075" spans="1:5">
      <c r="A3075" t="s">
        <v>9</v>
      </c>
      <c r="B3075" t="s">
        <v>85</v>
      </c>
      <c r="C3075">
        <v>-14</v>
      </c>
      <c r="D3075" t="s">
        <v>58</v>
      </c>
      <c r="E3075">
        <v>1.1032999999999999</v>
      </c>
    </row>
    <row r="3076" spans="1:5">
      <c r="A3076" t="s">
        <v>9</v>
      </c>
      <c r="B3076" t="s">
        <v>85</v>
      </c>
      <c r="C3076">
        <v>-15</v>
      </c>
      <c r="D3076" t="s">
        <v>58</v>
      </c>
      <c r="E3076">
        <v>1.4845999999999999</v>
      </c>
    </row>
    <row r="3077" spans="1:5">
      <c r="A3077" t="s">
        <v>9</v>
      </c>
      <c r="B3077" t="s">
        <v>85</v>
      </c>
      <c r="C3077">
        <v>-16</v>
      </c>
      <c r="D3077" t="s">
        <v>58</v>
      </c>
      <c r="E3077">
        <v>0.62629999999999997</v>
      </c>
    </row>
    <row r="3078" spans="1:5">
      <c r="A3078" t="s">
        <v>9</v>
      </c>
      <c r="B3078" t="s">
        <v>85</v>
      </c>
      <c r="C3078">
        <v>-17</v>
      </c>
      <c r="D3078" t="s">
        <v>58</v>
      </c>
      <c r="E3078">
        <v>0.436</v>
      </c>
    </row>
    <row r="3079" spans="1:5">
      <c r="A3079" t="s">
        <v>9</v>
      </c>
      <c r="B3079" t="s">
        <v>85</v>
      </c>
      <c r="C3079">
        <v>-18</v>
      </c>
      <c r="D3079" t="s">
        <v>58</v>
      </c>
      <c r="E3079">
        <v>0.31030000000000002</v>
      </c>
    </row>
    <row r="3080" spans="1:5">
      <c r="A3080" t="s">
        <v>9</v>
      </c>
      <c r="B3080" t="s">
        <v>85</v>
      </c>
      <c r="C3080">
        <v>0</v>
      </c>
      <c r="D3080" t="s">
        <v>70</v>
      </c>
      <c r="E3080">
        <v>4201220000</v>
      </c>
    </row>
    <row r="3081" spans="1:5">
      <c r="A3081" t="s">
        <v>9</v>
      </c>
      <c r="B3081" t="s">
        <v>85</v>
      </c>
      <c r="C3081">
        <v>-1</v>
      </c>
      <c r="D3081" t="s">
        <v>70</v>
      </c>
      <c r="E3081">
        <v>4343000000</v>
      </c>
    </row>
    <row r="3082" spans="1:5">
      <c r="A3082" t="s">
        <v>9</v>
      </c>
      <c r="B3082" t="s">
        <v>85</v>
      </c>
      <c r="C3082">
        <v>-2</v>
      </c>
      <c r="D3082" t="s">
        <v>70</v>
      </c>
      <c r="E3082">
        <v>4464000000</v>
      </c>
    </row>
    <row r="3083" spans="1:5">
      <c r="A3083" t="s">
        <v>9</v>
      </c>
      <c r="B3083" t="s">
        <v>85</v>
      </c>
      <c r="C3083">
        <v>-3</v>
      </c>
      <c r="D3083" t="s">
        <v>70</v>
      </c>
      <c r="E3083">
        <v>4646000000</v>
      </c>
    </row>
    <row r="3084" spans="1:5">
      <c r="A3084" t="s">
        <v>9</v>
      </c>
      <c r="B3084" t="s">
        <v>85</v>
      </c>
      <c r="C3084">
        <v>-4</v>
      </c>
      <c r="D3084" t="s">
        <v>70</v>
      </c>
      <c r="E3084">
        <v>4905000000</v>
      </c>
    </row>
    <row r="3085" spans="1:5">
      <c r="A3085" t="s">
        <v>9</v>
      </c>
      <c r="B3085" t="s">
        <v>85</v>
      </c>
      <c r="C3085">
        <v>-5</v>
      </c>
      <c r="D3085" t="s">
        <v>70</v>
      </c>
      <c r="E3085">
        <v>5068000000</v>
      </c>
    </row>
    <row r="3086" spans="1:5">
      <c r="A3086" t="s">
        <v>9</v>
      </c>
      <c r="B3086" t="s">
        <v>85</v>
      </c>
      <c r="C3086">
        <v>-6</v>
      </c>
      <c r="D3086" t="s">
        <v>70</v>
      </c>
      <c r="E3086">
        <v>5026000000</v>
      </c>
    </row>
    <row r="3087" spans="1:5">
      <c r="A3087" t="s">
        <v>9</v>
      </c>
      <c r="B3087" t="s">
        <v>85</v>
      </c>
      <c r="C3087">
        <v>-7</v>
      </c>
      <c r="D3087" t="s">
        <v>70</v>
      </c>
      <c r="E3087">
        <v>5005000000</v>
      </c>
    </row>
    <row r="3088" spans="1:5">
      <c r="A3088" t="s">
        <v>9</v>
      </c>
      <c r="B3088" t="s">
        <v>85</v>
      </c>
      <c r="C3088">
        <v>-8</v>
      </c>
      <c r="D3088" t="s">
        <v>70</v>
      </c>
      <c r="E3088">
        <v>5150000000</v>
      </c>
    </row>
    <row r="3089" spans="1:5">
      <c r="A3089" t="s">
        <v>9</v>
      </c>
      <c r="B3089" t="s">
        <v>85</v>
      </c>
      <c r="C3089">
        <v>-9</v>
      </c>
      <c r="D3089" t="s">
        <v>70</v>
      </c>
      <c r="E3089">
        <v>5107000000</v>
      </c>
    </row>
    <row r="3090" spans="1:5">
      <c r="A3090" t="s">
        <v>9</v>
      </c>
      <c r="B3090" t="s">
        <v>85</v>
      </c>
      <c r="C3090">
        <v>-10</v>
      </c>
      <c r="D3090" t="s">
        <v>70</v>
      </c>
      <c r="E3090">
        <v>5196000000</v>
      </c>
    </row>
    <row r="3091" spans="1:5">
      <c r="A3091" t="s">
        <v>9</v>
      </c>
      <c r="B3091" t="s">
        <v>85</v>
      </c>
      <c r="C3091">
        <v>-11</v>
      </c>
      <c r="D3091" t="s">
        <v>70</v>
      </c>
      <c r="E3091">
        <v>5136000000</v>
      </c>
    </row>
    <row r="3092" spans="1:5">
      <c r="A3092" t="s">
        <v>9</v>
      </c>
      <c r="B3092" t="s">
        <v>85</v>
      </c>
      <c r="C3092">
        <v>-12</v>
      </c>
      <c r="D3092" t="s">
        <v>70</v>
      </c>
      <c r="E3092">
        <v>5215000000</v>
      </c>
    </row>
    <row r="3093" spans="1:5">
      <c r="A3093" t="s">
        <v>9</v>
      </c>
      <c r="B3093" t="s">
        <v>85</v>
      </c>
      <c r="C3093">
        <v>-13</v>
      </c>
      <c r="D3093" t="s">
        <v>70</v>
      </c>
      <c r="E3093">
        <v>5302000000</v>
      </c>
    </row>
    <row r="3094" spans="1:5">
      <c r="A3094" t="s">
        <v>9</v>
      </c>
      <c r="B3094" t="s">
        <v>85</v>
      </c>
      <c r="C3094">
        <v>-14</v>
      </c>
      <c r="D3094" t="s">
        <v>70</v>
      </c>
      <c r="E3094">
        <v>5518000000</v>
      </c>
    </row>
    <row r="3095" spans="1:5">
      <c r="A3095" t="s">
        <v>9</v>
      </c>
      <c r="B3095" t="s">
        <v>85</v>
      </c>
      <c r="C3095">
        <v>-15</v>
      </c>
      <c r="D3095" t="s">
        <v>70</v>
      </c>
      <c r="E3095">
        <v>5596721000</v>
      </c>
    </row>
    <row r="3096" spans="1:5">
      <c r="A3096" t="s">
        <v>9</v>
      </c>
      <c r="B3096" t="s">
        <v>85</v>
      </c>
      <c r="C3096">
        <v>-16</v>
      </c>
      <c r="D3096" t="s">
        <v>70</v>
      </c>
      <c r="E3096">
        <v>5678838000</v>
      </c>
    </row>
    <row r="3097" spans="1:5">
      <c r="A3097" t="s">
        <v>9</v>
      </c>
      <c r="B3097" t="s">
        <v>85</v>
      </c>
      <c r="C3097">
        <v>-17</v>
      </c>
      <c r="D3097" t="s">
        <v>70</v>
      </c>
      <c r="E3097">
        <v>5782352000</v>
      </c>
    </row>
    <row r="3098" spans="1:5">
      <c r="A3098" t="s">
        <v>9</v>
      </c>
      <c r="B3098" t="s">
        <v>85</v>
      </c>
      <c r="C3098">
        <v>-18</v>
      </c>
      <c r="D3098" t="s">
        <v>70</v>
      </c>
      <c r="E3098">
        <v>5865594000</v>
      </c>
    </row>
    <row r="3099" spans="1:5">
      <c r="A3099" t="s">
        <v>9</v>
      </c>
      <c r="B3099" t="s">
        <v>85</v>
      </c>
      <c r="C3099">
        <v>0</v>
      </c>
      <c r="D3099" t="s">
        <v>66</v>
      </c>
      <c r="E3099">
        <v>0</v>
      </c>
    </row>
    <row r="3100" spans="1:5">
      <c r="A3100" t="s">
        <v>9</v>
      </c>
      <c r="B3100" t="s">
        <v>85</v>
      </c>
      <c r="C3100">
        <v>-1</v>
      </c>
      <c r="D3100" t="s">
        <v>66</v>
      </c>
      <c r="E3100">
        <v>0</v>
      </c>
    </row>
    <row r="3101" spans="1:5">
      <c r="A3101" t="s">
        <v>9</v>
      </c>
      <c r="B3101" t="s">
        <v>85</v>
      </c>
      <c r="C3101">
        <v>-2</v>
      </c>
      <c r="D3101" t="s">
        <v>66</v>
      </c>
      <c r="E3101">
        <v>0</v>
      </c>
    </row>
    <row r="3102" spans="1:5">
      <c r="A3102" t="s">
        <v>9</v>
      </c>
      <c r="B3102" t="s">
        <v>85</v>
      </c>
      <c r="C3102">
        <v>-3</v>
      </c>
      <c r="D3102" t="s">
        <v>66</v>
      </c>
      <c r="E3102">
        <v>0</v>
      </c>
    </row>
    <row r="3103" spans="1:5">
      <c r="A3103" t="s">
        <v>9</v>
      </c>
      <c r="B3103" t="s">
        <v>85</v>
      </c>
      <c r="C3103">
        <v>-4</v>
      </c>
      <c r="D3103" t="s">
        <v>66</v>
      </c>
      <c r="E3103">
        <v>0</v>
      </c>
    </row>
    <row r="3104" spans="1:5">
      <c r="A3104" t="s">
        <v>9</v>
      </c>
      <c r="B3104" t="s">
        <v>85</v>
      </c>
      <c r="C3104">
        <v>-5</v>
      </c>
      <c r="D3104" t="s">
        <v>66</v>
      </c>
      <c r="E3104">
        <v>0</v>
      </c>
    </row>
    <row r="3105" spans="1:5">
      <c r="A3105" t="s">
        <v>9</v>
      </c>
      <c r="B3105" t="s">
        <v>85</v>
      </c>
      <c r="C3105">
        <v>-6</v>
      </c>
      <c r="D3105" t="s">
        <v>66</v>
      </c>
      <c r="E3105">
        <v>0</v>
      </c>
    </row>
    <row r="3106" spans="1:5">
      <c r="A3106" t="s">
        <v>9</v>
      </c>
      <c r="B3106" t="s">
        <v>85</v>
      </c>
      <c r="C3106">
        <v>-7</v>
      </c>
      <c r="D3106" t="s">
        <v>66</v>
      </c>
      <c r="E3106">
        <v>0</v>
      </c>
    </row>
    <row r="3107" spans="1:5">
      <c r="A3107" t="s">
        <v>9</v>
      </c>
      <c r="B3107" t="s">
        <v>85</v>
      </c>
      <c r="C3107">
        <v>-8</v>
      </c>
      <c r="D3107" t="s">
        <v>66</v>
      </c>
      <c r="E3107">
        <v>0</v>
      </c>
    </row>
    <row r="3108" spans="1:5">
      <c r="A3108" t="s">
        <v>9</v>
      </c>
      <c r="B3108" t="s">
        <v>85</v>
      </c>
      <c r="C3108">
        <v>-9</v>
      </c>
      <c r="D3108" t="s">
        <v>66</v>
      </c>
      <c r="E3108">
        <v>0</v>
      </c>
    </row>
    <row r="3109" spans="1:5">
      <c r="A3109" t="s">
        <v>9</v>
      </c>
      <c r="B3109" t="s">
        <v>85</v>
      </c>
      <c r="C3109">
        <v>-10</v>
      </c>
      <c r="D3109" t="s">
        <v>66</v>
      </c>
      <c r="E3109">
        <v>0</v>
      </c>
    </row>
    <row r="3110" spans="1:5">
      <c r="A3110" t="s">
        <v>9</v>
      </c>
      <c r="B3110" t="s">
        <v>85</v>
      </c>
      <c r="C3110">
        <v>-11</v>
      </c>
      <c r="D3110" t="s">
        <v>66</v>
      </c>
      <c r="E3110">
        <v>0</v>
      </c>
    </row>
    <row r="3111" spans="1:5">
      <c r="A3111" t="s">
        <v>9</v>
      </c>
      <c r="B3111" t="s">
        <v>85</v>
      </c>
      <c r="C3111">
        <v>-12</v>
      </c>
      <c r="D3111" t="s">
        <v>66</v>
      </c>
      <c r="E3111">
        <v>0</v>
      </c>
    </row>
    <row r="3112" spans="1:5">
      <c r="A3112" t="s">
        <v>9</v>
      </c>
      <c r="B3112" t="s">
        <v>85</v>
      </c>
      <c r="C3112">
        <v>-13</v>
      </c>
      <c r="D3112" t="s">
        <v>66</v>
      </c>
      <c r="E3112">
        <v>0</v>
      </c>
    </row>
    <row r="3113" spans="1:5">
      <c r="A3113" t="s">
        <v>9</v>
      </c>
      <c r="B3113" t="s">
        <v>85</v>
      </c>
      <c r="C3113">
        <v>-14</v>
      </c>
      <c r="D3113" t="s">
        <v>66</v>
      </c>
      <c r="E3113">
        <v>0</v>
      </c>
    </row>
    <row r="3114" spans="1:5">
      <c r="A3114" t="s">
        <v>9</v>
      </c>
      <c r="B3114" t="s">
        <v>85</v>
      </c>
      <c r="C3114">
        <v>-15</v>
      </c>
      <c r="D3114" t="s">
        <v>66</v>
      </c>
      <c r="E3114">
        <v>0</v>
      </c>
    </row>
    <row r="3115" spans="1:5">
      <c r="A3115" t="s">
        <v>9</v>
      </c>
      <c r="B3115" t="s">
        <v>85</v>
      </c>
      <c r="C3115">
        <v>-16</v>
      </c>
      <c r="D3115" t="s">
        <v>66</v>
      </c>
      <c r="E3115">
        <v>0</v>
      </c>
    </row>
    <row r="3116" spans="1:5">
      <c r="A3116" t="s">
        <v>9</v>
      </c>
      <c r="B3116" t="s">
        <v>85</v>
      </c>
      <c r="C3116">
        <v>-17</v>
      </c>
      <c r="D3116" t="s">
        <v>66</v>
      </c>
      <c r="E3116">
        <v>0</v>
      </c>
    </row>
    <row r="3117" spans="1:5">
      <c r="A3117" t="s">
        <v>9</v>
      </c>
      <c r="B3117" t="s">
        <v>85</v>
      </c>
      <c r="C3117">
        <v>-18</v>
      </c>
      <c r="D3117" t="s">
        <v>66</v>
      </c>
      <c r="E3117">
        <v>0</v>
      </c>
    </row>
    <row r="3118" spans="1:5">
      <c r="A3118" t="s">
        <v>9</v>
      </c>
      <c r="B3118" t="s">
        <v>85</v>
      </c>
      <c r="C3118">
        <v>0</v>
      </c>
      <c r="D3118" t="s">
        <v>71</v>
      </c>
      <c r="E3118">
        <v>35.35</v>
      </c>
    </row>
    <row r="3119" spans="1:5">
      <c r="A3119" t="s">
        <v>9</v>
      </c>
      <c r="B3119" t="s">
        <v>85</v>
      </c>
      <c r="C3119">
        <v>-1</v>
      </c>
      <c r="D3119" t="s">
        <v>71</v>
      </c>
      <c r="E3119">
        <v>43.49</v>
      </c>
    </row>
    <row r="3120" spans="1:5">
      <c r="A3120" t="s">
        <v>9</v>
      </c>
      <c r="B3120" t="s">
        <v>85</v>
      </c>
      <c r="C3120">
        <v>-2</v>
      </c>
      <c r="D3120" t="s">
        <v>71</v>
      </c>
      <c r="E3120">
        <v>42.02</v>
      </c>
    </row>
    <row r="3121" spans="1:5">
      <c r="A3121" t="s">
        <v>9</v>
      </c>
      <c r="B3121" t="s">
        <v>85</v>
      </c>
      <c r="C3121">
        <v>-3</v>
      </c>
      <c r="D3121" t="s">
        <v>71</v>
      </c>
      <c r="E3121">
        <v>33.78</v>
      </c>
    </row>
    <row r="3122" spans="1:5">
      <c r="A3122" t="s">
        <v>9</v>
      </c>
      <c r="B3122" t="s">
        <v>85</v>
      </c>
      <c r="C3122">
        <v>-4</v>
      </c>
      <c r="D3122" t="s">
        <v>71</v>
      </c>
      <c r="E3122">
        <v>26.47</v>
      </c>
    </row>
    <row r="3123" spans="1:5">
      <c r="A3123" t="s">
        <v>9</v>
      </c>
      <c r="B3123" t="s">
        <v>85</v>
      </c>
      <c r="C3123">
        <v>-5</v>
      </c>
      <c r="D3123" t="s">
        <v>71</v>
      </c>
      <c r="E3123">
        <v>34.22</v>
      </c>
    </row>
    <row r="3124" spans="1:5">
      <c r="A3124" t="s">
        <v>9</v>
      </c>
      <c r="B3124" t="s">
        <v>85</v>
      </c>
      <c r="C3124">
        <v>-6</v>
      </c>
      <c r="D3124" t="s">
        <v>71</v>
      </c>
      <c r="E3124">
        <v>22.57</v>
      </c>
    </row>
    <row r="3125" spans="1:5">
      <c r="A3125" t="s">
        <v>9</v>
      </c>
      <c r="B3125" t="s">
        <v>85</v>
      </c>
      <c r="C3125">
        <v>-7</v>
      </c>
      <c r="D3125" t="s">
        <v>71</v>
      </c>
      <c r="E3125">
        <v>19.59</v>
      </c>
    </row>
    <row r="3126" spans="1:5">
      <c r="A3126" t="s">
        <v>9</v>
      </c>
      <c r="B3126" t="s">
        <v>85</v>
      </c>
      <c r="C3126">
        <v>-8</v>
      </c>
      <c r="D3126" t="s">
        <v>71</v>
      </c>
      <c r="E3126">
        <v>22.84</v>
      </c>
    </row>
    <row r="3127" spans="1:5">
      <c r="A3127" t="s">
        <v>9</v>
      </c>
      <c r="B3127" t="s">
        <v>85</v>
      </c>
      <c r="C3127">
        <v>-9</v>
      </c>
      <c r="D3127" t="s">
        <v>71</v>
      </c>
      <c r="E3127">
        <v>19.38</v>
      </c>
    </row>
    <row r="3128" spans="1:5">
      <c r="A3128" t="s">
        <v>9</v>
      </c>
      <c r="B3128" t="s">
        <v>85</v>
      </c>
      <c r="C3128">
        <v>-10</v>
      </c>
      <c r="D3128" t="s">
        <v>71</v>
      </c>
      <c r="E3128">
        <v>14.22</v>
      </c>
    </row>
    <row r="3129" spans="1:5">
      <c r="A3129" t="s">
        <v>9</v>
      </c>
      <c r="B3129" t="s">
        <v>85</v>
      </c>
      <c r="C3129">
        <v>-11</v>
      </c>
      <c r="D3129" t="s">
        <v>71</v>
      </c>
      <c r="E3129">
        <v>12.8</v>
      </c>
    </row>
    <row r="3130" spans="1:5">
      <c r="A3130" t="s">
        <v>9</v>
      </c>
      <c r="B3130" t="s">
        <v>85</v>
      </c>
      <c r="C3130">
        <v>-12</v>
      </c>
      <c r="D3130" t="s">
        <v>71</v>
      </c>
      <c r="E3130">
        <v>11.4</v>
      </c>
    </row>
    <row r="3131" spans="1:5">
      <c r="A3131" t="s">
        <v>9</v>
      </c>
      <c r="B3131" t="s">
        <v>85</v>
      </c>
      <c r="C3131">
        <v>-13</v>
      </c>
      <c r="D3131" t="s">
        <v>71</v>
      </c>
      <c r="E3131">
        <v>13.01</v>
      </c>
    </row>
    <row r="3132" spans="1:5">
      <c r="A3132" t="s">
        <v>9</v>
      </c>
      <c r="B3132" t="s">
        <v>85</v>
      </c>
      <c r="C3132">
        <v>-14</v>
      </c>
      <c r="D3132" t="s">
        <v>71</v>
      </c>
      <c r="E3132">
        <v>7.92</v>
      </c>
    </row>
    <row r="3133" spans="1:5">
      <c r="A3133" t="s">
        <v>9</v>
      </c>
      <c r="B3133" t="s">
        <v>85</v>
      </c>
      <c r="C3133">
        <v>-15</v>
      </c>
      <c r="D3133" t="s">
        <v>71</v>
      </c>
      <c r="E3133">
        <v>15.3</v>
      </c>
    </row>
    <row r="3134" spans="1:5">
      <c r="A3134" t="s">
        <v>9</v>
      </c>
      <c r="B3134" t="s">
        <v>85</v>
      </c>
      <c r="C3134">
        <v>-16</v>
      </c>
      <c r="D3134" t="s">
        <v>71</v>
      </c>
      <c r="E3134">
        <v>35.94</v>
      </c>
    </row>
    <row r="3135" spans="1:5">
      <c r="A3135" t="s">
        <v>9</v>
      </c>
      <c r="B3135" t="s">
        <v>85</v>
      </c>
      <c r="C3135">
        <v>-17</v>
      </c>
      <c r="D3135" t="s">
        <v>71</v>
      </c>
      <c r="E3135">
        <v>6.2024999999999997</v>
      </c>
    </row>
    <row r="3136" spans="1:5">
      <c r="A3136" t="s">
        <v>9</v>
      </c>
      <c r="B3136" t="s">
        <v>85</v>
      </c>
      <c r="C3136">
        <v>-18</v>
      </c>
      <c r="D3136" t="s">
        <v>71</v>
      </c>
      <c r="E3136">
        <v>3.9382999999999999</v>
      </c>
    </row>
    <row r="3137" spans="1:5">
      <c r="A3137" t="s">
        <v>9</v>
      </c>
      <c r="B3137" t="s">
        <v>85</v>
      </c>
      <c r="C3137">
        <v>0</v>
      </c>
      <c r="D3137" t="s">
        <v>68</v>
      </c>
      <c r="E3137">
        <v>3001347525.9542999</v>
      </c>
    </row>
    <row r="3138" spans="1:5">
      <c r="A3138" t="s">
        <v>9</v>
      </c>
      <c r="B3138" t="s">
        <v>85</v>
      </c>
      <c r="C3138">
        <v>-1</v>
      </c>
      <c r="D3138" t="s">
        <v>68</v>
      </c>
      <c r="E3138">
        <v>4869562354.8778</v>
      </c>
    </row>
    <row r="3139" spans="1:5">
      <c r="A3139" t="s">
        <v>9</v>
      </c>
      <c r="B3139" t="s">
        <v>85</v>
      </c>
      <c r="C3139">
        <v>-2</v>
      </c>
      <c r="D3139" t="s">
        <v>68</v>
      </c>
      <c r="E3139">
        <v>5307482081.0922003</v>
      </c>
    </row>
    <row r="3140" spans="1:5">
      <c r="A3140" t="s">
        <v>9</v>
      </c>
      <c r="B3140" t="s">
        <v>85</v>
      </c>
      <c r="C3140">
        <v>-3</v>
      </c>
      <c r="D3140" t="s">
        <v>68</v>
      </c>
      <c r="E3140">
        <v>3874935611.7205</v>
      </c>
    </row>
    <row r="3141" spans="1:5">
      <c r="A3141" t="s">
        <v>9</v>
      </c>
      <c r="B3141" t="s">
        <v>85</v>
      </c>
      <c r="C3141">
        <v>-4</v>
      </c>
      <c r="D3141" t="s">
        <v>68</v>
      </c>
      <c r="E3141">
        <v>2064656176.6564</v>
      </c>
    </row>
    <row r="3142" spans="1:5">
      <c r="A3142" t="s">
        <v>9</v>
      </c>
      <c r="B3142" t="s">
        <v>85</v>
      </c>
      <c r="C3142">
        <v>-5</v>
      </c>
      <c r="D3142" t="s">
        <v>68</v>
      </c>
      <c r="E3142">
        <v>4286401980.5131998</v>
      </c>
    </row>
    <row r="3143" spans="1:5">
      <c r="A3143" t="s">
        <v>9</v>
      </c>
      <c r="B3143" t="s">
        <v>85</v>
      </c>
      <c r="C3143">
        <v>-6</v>
      </c>
      <c r="D3143" t="s">
        <v>68</v>
      </c>
      <c r="E3143">
        <v>1982133328.7298</v>
      </c>
    </row>
    <row r="3144" spans="1:5">
      <c r="A3144" t="s">
        <v>9</v>
      </c>
      <c r="B3144" t="s">
        <v>85</v>
      </c>
      <c r="C3144">
        <v>-7</v>
      </c>
      <c r="D3144" t="s">
        <v>68</v>
      </c>
      <c r="E3144">
        <v>1988950654.2937</v>
      </c>
    </row>
    <row r="3145" spans="1:5">
      <c r="A3145" t="s">
        <v>9</v>
      </c>
      <c r="B3145" t="s">
        <v>85</v>
      </c>
      <c r="C3145">
        <v>-8</v>
      </c>
      <c r="D3145" t="s">
        <v>68</v>
      </c>
      <c r="E3145">
        <v>3105029473.4369998</v>
      </c>
    </row>
    <row r="3146" spans="1:5">
      <c r="A3146" t="s">
        <v>9</v>
      </c>
      <c r="B3146" t="s">
        <v>85</v>
      </c>
      <c r="C3146">
        <v>-9</v>
      </c>
      <c r="D3146" t="s">
        <v>68</v>
      </c>
      <c r="E3146">
        <v>3120631080.4165001</v>
      </c>
    </row>
    <row r="3147" spans="1:5">
      <c r="A3147" t="s">
        <v>9</v>
      </c>
      <c r="B3147" t="s">
        <v>85</v>
      </c>
      <c r="C3147">
        <v>-10</v>
      </c>
      <c r="D3147" t="s">
        <v>68</v>
      </c>
      <c r="E3147">
        <v>2070541282.9196</v>
      </c>
    </row>
    <row r="3148" spans="1:5">
      <c r="A3148" t="s">
        <v>9</v>
      </c>
      <c r="B3148" t="s">
        <v>85</v>
      </c>
      <c r="C3148">
        <v>-11</v>
      </c>
      <c r="D3148" t="s">
        <v>68</v>
      </c>
      <c r="E3148">
        <v>1931752140.9783001</v>
      </c>
    </row>
    <row r="3149" spans="1:5">
      <c r="A3149" t="s">
        <v>9</v>
      </c>
      <c r="B3149" t="s">
        <v>85</v>
      </c>
      <c r="C3149">
        <v>-12</v>
      </c>
      <c r="D3149" t="s">
        <v>68</v>
      </c>
      <c r="E3149">
        <v>1664865097.1048999</v>
      </c>
    </row>
    <row r="3150" spans="1:5">
      <c r="A3150" t="s">
        <v>9</v>
      </c>
      <c r="B3150" t="s">
        <v>85</v>
      </c>
      <c r="C3150">
        <v>-13</v>
      </c>
      <c r="D3150" t="s">
        <v>68</v>
      </c>
      <c r="E3150">
        <v>2352376420.2484999</v>
      </c>
    </row>
    <row r="3151" spans="1:5">
      <c r="A3151" t="s">
        <v>9</v>
      </c>
      <c r="B3151" t="s">
        <v>85</v>
      </c>
      <c r="C3151">
        <v>-14</v>
      </c>
      <c r="D3151" t="s">
        <v>68</v>
      </c>
      <c r="E3151">
        <v>1343937582.6503</v>
      </c>
    </row>
    <row r="3152" spans="1:5">
      <c r="A3152" t="s">
        <v>9</v>
      </c>
      <c r="B3152" t="s">
        <v>85</v>
      </c>
      <c r="C3152">
        <v>-15</v>
      </c>
      <c r="D3152" t="s">
        <v>68</v>
      </c>
      <c r="E3152">
        <v>3326308466.5597</v>
      </c>
    </row>
    <row r="3153" spans="1:5">
      <c r="A3153" t="s">
        <v>9</v>
      </c>
      <c r="B3153" t="s">
        <v>85</v>
      </c>
      <c r="C3153">
        <v>-16</v>
      </c>
      <c r="D3153" t="s">
        <v>68</v>
      </c>
      <c r="E3153">
        <v>10796788386.513399</v>
      </c>
    </row>
    <row r="3154" spans="1:5">
      <c r="A3154" t="s">
        <v>9</v>
      </c>
      <c r="B3154" t="s">
        <v>85</v>
      </c>
      <c r="C3154">
        <v>-17</v>
      </c>
      <c r="D3154" t="s">
        <v>68</v>
      </c>
      <c r="E3154">
        <v>1243912801.4156001</v>
      </c>
    </row>
    <row r="3155" spans="1:5">
      <c r="A3155" t="s">
        <v>9</v>
      </c>
      <c r="B3155" t="s">
        <v>85</v>
      </c>
      <c r="C3155">
        <v>-18</v>
      </c>
      <c r="D3155" t="s">
        <v>68</v>
      </c>
      <c r="E3155">
        <v>571474082.58019996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workbookViewId="0"/>
  </sheetViews>
  <sheetFormatPr baseColWidth="10" defaultRowHeight="15" x14ac:dyDescent="0"/>
  <cols>
    <col min="1" max="1" width="16.5" style="2" bestFit="1" customWidth="1"/>
    <col min="2" max="2" width="13.83203125" style="2" bestFit="1" customWidth="1"/>
    <col min="3" max="3" width="4.1640625" style="2" customWidth="1"/>
    <col min="4" max="4" width="14.1640625" style="2" bestFit="1" customWidth="1"/>
    <col min="5" max="5" width="43.5" style="2" hidden="1" customWidth="1"/>
    <col min="6" max="6" width="19.83203125" style="2" hidden="1" customWidth="1"/>
    <col min="7" max="7" width="52.33203125" style="2" bestFit="1" customWidth="1"/>
    <col min="8" max="8" width="42.83203125" style="2" bestFit="1" customWidth="1"/>
    <col min="9" max="9" width="22.83203125" style="2" bestFit="1" customWidth="1"/>
    <col min="10" max="10" width="20.83203125" style="2" bestFit="1" customWidth="1"/>
    <col min="11" max="11" width="11" style="2" bestFit="1" customWidth="1"/>
    <col min="12" max="12" width="10.83203125" style="2"/>
    <col min="13" max="13" width="29.83203125" style="2" customWidth="1"/>
    <col min="14" max="16" width="16.33203125" style="2" customWidth="1"/>
    <col min="17" max="17" width="11.83203125" style="2" customWidth="1"/>
    <col min="18" max="18" width="29.5" style="2" bestFit="1" customWidth="1"/>
    <col min="19" max="19" width="14.5" style="2" customWidth="1"/>
    <col min="20" max="22" width="11.5" style="2" customWidth="1"/>
    <col min="23" max="16384" width="10.83203125" style="2"/>
  </cols>
  <sheetData>
    <row r="1" spans="1:10">
      <c r="B1" s="34" t="s">
        <v>88</v>
      </c>
      <c r="G1" s="14" t="s">
        <v>89</v>
      </c>
    </row>
    <row r="2" spans="1:10">
      <c r="A2" s="27" t="s">
        <v>87</v>
      </c>
      <c r="B2" s="26" t="s">
        <v>9</v>
      </c>
      <c r="D2" s="27" t="s">
        <v>86</v>
      </c>
      <c r="G2" s="2" t="str">
        <f>"('"&amp;B2&amp;"', "&amp;"'"&amp;B3&amp;"', "&amp;"'"&amp;B4&amp;"', "&amp;"'"&amp;B5&amp;"', "&amp;"'"&amp;B6&amp;"', "&amp;"'"&amp;B7&amp;"', "&amp;"'"&amp;B8&amp;"', "&amp;"'"&amp;B9&amp;"', "&amp;"'"&amp;B10&amp;"', "&amp;"'"&amp;B11&amp;"')"</f>
        <v>('ORCL', 'CSCO', 'EMC', 'HPQ', 'IBM', 'INTC', 'MSFT', 'CA', 'CRM', 'ACN')</v>
      </c>
    </row>
    <row r="3" spans="1:10">
      <c r="A3" s="27">
        <v>2</v>
      </c>
      <c r="B3" s="33" t="s">
        <v>3</v>
      </c>
    </row>
    <row r="4" spans="1:10">
      <c r="A4" s="27">
        <v>3</v>
      </c>
      <c r="B4" s="33" t="s">
        <v>4</v>
      </c>
    </row>
    <row r="5" spans="1:10">
      <c r="A5" s="27">
        <v>4</v>
      </c>
      <c r="B5" s="33" t="s">
        <v>5</v>
      </c>
      <c r="G5" s="2" t="s">
        <v>105</v>
      </c>
      <c r="H5" s="18">
        <v>149563.63</v>
      </c>
    </row>
    <row r="6" spans="1:10">
      <c r="A6" s="27">
        <v>5</v>
      </c>
      <c r="B6" s="33" t="s">
        <v>6</v>
      </c>
      <c r="G6" s="2" t="s">
        <v>106</v>
      </c>
      <c r="H6" s="8">
        <f>10612.17/0.0685225</f>
        <v>154871.31963953446</v>
      </c>
      <c r="I6" s="18">
        <f>+H6+I7</f>
        <v>159198.37937679817</v>
      </c>
    </row>
    <row r="7" spans="1:10">
      <c r="A7" s="27">
        <v>6</v>
      </c>
      <c r="B7" s="33" t="s">
        <v>7</v>
      </c>
      <c r="G7" s="2" t="s">
        <v>95</v>
      </c>
      <c r="H7" s="18">
        <f>+SUM(H28:H32)</f>
        <v>51585.54</v>
      </c>
      <c r="I7" s="18">
        <f>SUM(I28:I37)</f>
        <v>4327.0597372637039</v>
      </c>
    </row>
    <row r="8" spans="1:10">
      <c r="A8" s="27">
        <v>7</v>
      </c>
      <c r="B8" s="33" t="s">
        <v>8</v>
      </c>
      <c r="G8" s="2" t="s">
        <v>107</v>
      </c>
      <c r="H8" s="18">
        <f>H5-H6-H7</f>
        <v>-56893.229639534453</v>
      </c>
    </row>
    <row r="9" spans="1:10">
      <c r="A9" s="14">
        <v>8</v>
      </c>
      <c r="B9" s="33" t="s">
        <v>50</v>
      </c>
      <c r="H9" s="18">
        <f>+H8-SUM(H33:H37)</f>
        <v>-9634.7493767981578</v>
      </c>
    </row>
    <row r="10" spans="1:10">
      <c r="A10" s="14">
        <v>9</v>
      </c>
      <c r="B10" s="33" t="s">
        <v>49</v>
      </c>
      <c r="G10" s="2" t="s">
        <v>40</v>
      </c>
      <c r="I10" s="8"/>
    </row>
    <row r="11" spans="1:10">
      <c r="A11" s="14">
        <v>10</v>
      </c>
      <c r="B11" s="33" t="s">
        <v>2</v>
      </c>
      <c r="I11" s="8"/>
    </row>
    <row r="12" spans="1:10" ht="23">
      <c r="G12" s="21" t="s">
        <v>53</v>
      </c>
      <c r="I12" s="8"/>
    </row>
    <row r="13" spans="1:10">
      <c r="G13" s="2" t="s">
        <v>51</v>
      </c>
      <c r="I13" s="8"/>
      <c r="J13" s="19">
        <f>+H5/J14</f>
        <v>3.190839168626936</v>
      </c>
    </row>
    <row r="14" spans="1:10">
      <c r="G14" s="2" t="s">
        <v>52</v>
      </c>
      <c r="I14" s="8">
        <f>+H5/H26</f>
        <v>3.2473177602214971</v>
      </c>
      <c r="J14" s="18">
        <v>46872.82</v>
      </c>
    </row>
    <row r="15" spans="1:10">
      <c r="I15" s="8"/>
    </row>
    <row r="16" spans="1:10">
      <c r="G16" s="14" t="s">
        <v>33</v>
      </c>
      <c r="H16" s="2" t="s">
        <v>34</v>
      </c>
    </row>
    <row r="17" spans="5:28">
      <c r="H17" s="2" t="s">
        <v>44</v>
      </c>
      <c r="I17" s="2" t="s">
        <v>45</v>
      </c>
      <c r="J17" s="2" t="s">
        <v>46</v>
      </c>
    </row>
    <row r="18" spans="5:28">
      <c r="G18" s="2" t="s">
        <v>103</v>
      </c>
      <c r="H18" s="2">
        <v>3.25</v>
      </c>
      <c r="I18" s="2">
        <v>3.25</v>
      </c>
      <c r="J18" s="2">
        <v>3.25</v>
      </c>
    </row>
    <row r="19" spans="5:28">
      <c r="G19" s="30" t="s">
        <v>42</v>
      </c>
      <c r="H19" s="31">
        <v>12.24</v>
      </c>
      <c r="I19" s="15">
        <v>10.601000000000001</v>
      </c>
      <c r="J19" s="15">
        <v>21.686</v>
      </c>
    </row>
    <row r="20" spans="5:28">
      <c r="G20" s="30" t="s">
        <v>43</v>
      </c>
      <c r="H20" s="31">
        <v>0.8861</v>
      </c>
      <c r="I20" s="15">
        <v>1.7282999999999999</v>
      </c>
      <c r="J20" s="15">
        <v>-1.2463</v>
      </c>
    </row>
    <row r="21" spans="5:28" ht="17">
      <c r="G21" s="2" t="s">
        <v>104</v>
      </c>
      <c r="H21" s="9">
        <f>H18/H19-H20/H19</f>
        <v>0.19312908496732026</v>
      </c>
      <c r="I21" s="9">
        <f t="shared" ref="I21:J21" si="0">I18/I19-I20/I19</f>
        <v>0.14354306197528535</v>
      </c>
      <c r="J21" s="9">
        <f t="shared" si="0"/>
        <v>0.20733653048049433</v>
      </c>
      <c r="K21" s="100">
        <f>J21-'Mgmt Proposal Scenario details'!AF12</f>
        <v>-65978.393422571229</v>
      </c>
      <c r="N21" s="79" t="s">
        <v>113</v>
      </c>
      <c r="O21" s="79"/>
      <c r="P21" s="79"/>
    </row>
    <row r="22" spans="5:28">
      <c r="E22" s="12" t="s">
        <v>58</v>
      </c>
      <c r="F22" s="12">
        <f t="array" ref="F22">INDEX(Data!$A$1:$E$5000,MATCH(1,(Data!$A$1:$A$5000=$B$2)*(Data!$D$1:$D$5000=E22)*(Data!$C$1:$C$5000=0),0),5)</f>
        <v>0.23139999999999999</v>
      </c>
      <c r="G22" s="10" t="s">
        <v>15</v>
      </c>
      <c r="H22" s="67">
        <f>'Mgmt Proposal Scenario details'!T58</f>
        <v>0.23141284235820153</v>
      </c>
      <c r="I22" s="67">
        <f>+H22</f>
        <v>0.23141284235820153</v>
      </c>
      <c r="J22" s="67">
        <f>+I22</f>
        <v>0.23141284235820153</v>
      </c>
      <c r="K22" s="100">
        <f>J22-'Mgmt Proposal Scenario details'!AF10</f>
        <v>-4.1857543614794768E-2</v>
      </c>
      <c r="M22" s="77" t="s">
        <v>112</v>
      </c>
      <c r="N22" s="78" t="s">
        <v>44</v>
      </c>
      <c r="O22" s="78" t="s">
        <v>102</v>
      </c>
      <c r="P22" s="78" t="s">
        <v>46</v>
      </c>
    </row>
    <row r="23" spans="5:28">
      <c r="E23" s="15"/>
      <c r="F23" s="15"/>
      <c r="G23" s="30" t="s">
        <v>42</v>
      </c>
      <c r="H23" s="31">
        <v>12.24</v>
      </c>
      <c r="I23" s="15">
        <v>10.601000000000001</v>
      </c>
      <c r="J23" s="15">
        <v>21.686</v>
      </c>
      <c r="K23" s="100">
        <f>J23-'Mgmt Proposal Scenario details'!AF19</f>
        <v>0</v>
      </c>
      <c r="M23" s="10" t="s">
        <v>96</v>
      </c>
      <c r="N23" s="80">
        <f>H22</f>
        <v>0.23141284235820153</v>
      </c>
      <c r="O23" s="80">
        <f t="shared" ref="O23:P28" si="1">I22</f>
        <v>0.23141284235820153</v>
      </c>
      <c r="P23" s="80">
        <f t="shared" si="1"/>
        <v>0.23141284235820153</v>
      </c>
    </row>
    <row r="24" spans="5:28">
      <c r="E24" s="15"/>
      <c r="F24" s="15"/>
      <c r="G24" s="30" t="s">
        <v>43</v>
      </c>
      <c r="H24" s="31">
        <v>0.8861</v>
      </c>
      <c r="I24" s="15">
        <v>1.7282999999999999</v>
      </c>
      <c r="J24" s="15">
        <v>-1.2463</v>
      </c>
      <c r="K24" s="100">
        <f>J24-'Mgmt Proposal Scenario details'!AF20</f>
        <v>0</v>
      </c>
      <c r="M24" s="2" t="str">
        <f>G23</f>
        <v xml:space="preserve"> - "m" from linear equation</v>
      </c>
      <c r="N24" s="2">
        <f t="shared" ref="N24:N28" si="2">H23</f>
        <v>12.24</v>
      </c>
      <c r="O24" s="2">
        <f t="shared" si="1"/>
        <v>10.601000000000001</v>
      </c>
      <c r="P24" s="2">
        <f t="shared" si="1"/>
        <v>21.686</v>
      </c>
    </row>
    <row r="25" spans="5:28">
      <c r="E25" s="16"/>
      <c r="F25" s="16"/>
      <c r="G25" s="10" t="s">
        <v>16</v>
      </c>
      <c r="H25" s="32">
        <f>H23*H22+H24</f>
        <v>3.7185931904643867</v>
      </c>
      <c r="I25" s="16">
        <f t="shared" ref="I25" si="3">I23*I22+I24</f>
        <v>4.1815075418392951</v>
      </c>
      <c r="J25" s="16">
        <f t="shared" ref="J25" si="4">J23*J22+J24</f>
        <v>3.7721188993799588</v>
      </c>
      <c r="K25" s="100">
        <f>J25-'Mgmt Proposal Scenario details'!AF21</f>
        <v>-0.90772269083043877</v>
      </c>
      <c r="M25" s="2" t="str">
        <f t="shared" ref="M25:M28" si="5">G24</f>
        <v xml:space="preserve"> - "b" from linear equation</v>
      </c>
      <c r="N25" s="2">
        <f t="shared" si="2"/>
        <v>0.8861</v>
      </c>
      <c r="O25" s="2">
        <f t="shared" si="1"/>
        <v>1.7282999999999999</v>
      </c>
      <c r="P25" s="2">
        <f t="shared" si="1"/>
        <v>-1.2463</v>
      </c>
    </row>
    <row r="26" spans="5:28">
      <c r="E26" s="17" t="s">
        <v>59</v>
      </c>
      <c r="F26" s="17">
        <f t="array" ref="F26">INDEX(Data!$A$1:$E$5000,MATCH(1,(Data!$A$1:$A$5000=$B$2)*(Data!$D$1:$D$5000=E26)*(Data!$C$1:$C$5000=0),0),5)/1000000</f>
        <v>46057.5912382854</v>
      </c>
      <c r="G26" s="10" t="s">
        <v>17</v>
      </c>
      <c r="H26" s="23">
        <v>46057.59</v>
      </c>
      <c r="I26" s="23">
        <f>+H26</f>
        <v>46057.59</v>
      </c>
      <c r="J26" s="23">
        <f>+I26</f>
        <v>46057.59</v>
      </c>
      <c r="M26" s="2" t="str">
        <f t="shared" si="5"/>
        <v>Implied EV/IC ratio</v>
      </c>
      <c r="N26" s="60">
        <f t="shared" si="2"/>
        <v>3.7185931904643867</v>
      </c>
      <c r="O26" s="60">
        <f t="shared" si="1"/>
        <v>4.1815075418392951</v>
      </c>
      <c r="P26" s="60">
        <f t="shared" si="1"/>
        <v>3.7721188993799588</v>
      </c>
    </row>
    <row r="27" spans="5:28">
      <c r="E27" s="8"/>
      <c r="F27" s="8"/>
      <c r="G27" s="10" t="s">
        <v>18</v>
      </c>
      <c r="H27" s="22">
        <f>+H26*H25</f>
        <v>171269.44054320062</v>
      </c>
      <c r="I27" s="22">
        <f t="shared" ref="I27:J27" si="6">+I26*I25</f>
        <v>192590.1599439421</v>
      </c>
      <c r="J27" s="22">
        <f t="shared" si="6"/>
        <v>173734.70569889338</v>
      </c>
      <c r="M27" s="2" t="str">
        <f t="shared" si="5"/>
        <v>Current Invested Capital</v>
      </c>
      <c r="N27" s="20">
        <f t="shared" si="2"/>
        <v>46057.59</v>
      </c>
      <c r="O27" s="20">
        <f t="shared" si="1"/>
        <v>46057.59</v>
      </c>
      <c r="P27" s="20">
        <f t="shared" si="1"/>
        <v>46057.59</v>
      </c>
    </row>
    <row r="28" spans="5:28">
      <c r="E28" s="17" t="s">
        <v>60</v>
      </c>
      <c r="F28" s="17">
        <f t="array" ref="F28">INDEX(Data!$A$1:$E$5000,MATCH(1,(Data!$A$1:$A$5000=$B$2)*(Data!$D$1:$D$5000=E28)*(Data!$C$1:$C$5000=0),0),5)/1000000</f>
        <v>51585.54</v>
      </c>
      <c r="G28" s="10" t="s">
        <v>19</v>
      </c>
      <c r="H28" s="23">
        <f>F28</f>
        <v>51585.54</v>
      </c>
      <c r="I28" s="23">
        <f>F28</f>
        <v>51585.54</v>
      </c>
      <c r="J28" s="23">
        <f>F28</f>
        <v>51585.54</v>
      </c>
      <c r="K28" s="18"/>
      <c r="L28" s="18"/>
      <c r="M28" s="18" t="str">
        <f t="shared" si="5"/>
        <v>Implied Enterprise Value</v>
      </c>
      <c r="N28" s="20">
        <f t="shared" si="2"/>
        <v>171269.44054320062</v>
      </c>
      <c r="O28" s="20">
        <f t="shared" si="1"/>
        <v>192590.1599439421</v>
      </c>
      <c r="P28" s="20">
        <f t="shared" si="1"/>
        <v>173734.70569889338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5:28">
      <c r="E29" s="17" t="s">
        <v>61</v>
      </c>
      <c r="F29" s="17">
        <f t="array" ref="F29">INDEX(Data!$A$1:$E$5000,MATCH(1,(Data!$A$1:$A$5000=$B$2)*(Data!$D$1:$D$5000=E29)*(Data!$C$1:$C$5000=0),0),5)/1000000</f>
        <v>0</v>
      </c>
      <c r="G29" s="10" t="s">
        <v>20</v>
      </c>
      <c r="H29" s="23">
        <f t="shared" ref="H29:H37" si="7">F29</f>
        <v>0</v>
      </c>
      <c r="I29" s="23">
        <f t="shared" ref="I29:I37" si="8">F29</f>
        <v>0</v>
      </c>
      <c r="J29" s="23">
        <f t="shared" ref="J29:J37" si="9">F29</f>
        <v>0</v>
      </c>
      <c r="K29" s="18"/>
      <c r="L29" s="18"/>
      <c r="M29" s="18" t="s">
        <v>95</v>
      </c>
      <c r="N29" s="20">
        <f>SUM(H28:H37)</f>
        <v>4327.0597372637039</v>
      </c>
      <c r="O29" s="20">
        <f>+Table3[[#This Row],[S&amp;P]]</f>
        <v>4327.0597372637039</v>
      </c>
      <c r="P29" s="20">
        <f>+Table3[[#This Row],[Large Cap Tech]]</f>
        <v>4327.0597372637039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5:28">
      <c r="E30" s="17" t="s">
        <v>62</v>
      </c>
      <c r="F30" s="17">
        <f t="array" ref="F30">INDEX(Data!$A$1:$E$5000,MATCH(1,(Data!$A$1:$A$5000=$B$2)*(Data!$D$1:$D$5000=E30)*(Data!$C$1:$C$5000=0),0),5)/1000000</f>
        <v>0</v>
      </c>
      <c r="G30" s="10" t="s">
        <v>21</v>
      </c>
      <c r="H30" s="23">
        <f t="shared" si="7"/>
        <v>0</v>
      </c>
      <c r="I30" s="23">
        <f t="shared" si="8"/>
        <v>0</v>
      </c>
      <c r="J30" s="23">
        <f t="shared" si="9"/>
        <v>0</v>
      </c>
      <c r="K30" s="18"/>
      <c r="L30" s="18"/>
      <c r="M30" s="2" t="str">
        <f>G38</f>
        <v>Implied Market Value</v>
      </c>
      <c r="N30" s="20">
        <f t="shared" ref="N30:P30" si="10">H38</f>
        <v>175596.50028046433</v>
      </c>
      <c r="O30" s="20">
        <f t="shared" si="10"/>
        <v>196917.21968120581</v>
      </c>
      <c r="P30" s="20">
        <f t="shared" si="10"/>
        <v>178061.76543615709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5:28">
      <c r="E31" s="17" t="s">
        <v>63</v>
      </c>
      <c r="F31" s="17">
        <f t="array" ref="F31">INDEX(Data!$A$1:$E$5000,MATCH(1,(Data!$A$1:$A$5000=$B$2)*(Data!$D$1:$D$5000=E31)*(Data!$C$1:$C$5000=0),0),5)/1000000</f>
        <v>0</v>
      </c>
      <c r="G31" s="10" t="s">
        <v>22</v>
      </c>
      <c r="H31" s="23">
        <f t="shared" si="7"/>
        <v>0</v>
      </c>
      <c r="I31" s="23">
        <f t="shared" si="8"/>
        <v>0</v>
      </c>
      <c r="J31" s="23">
        <f t="shared" si="9"/>
        <v>0</v>
      </c>
      <c r="K31" s="18"/>
      <c r="L31" s="18"/>
      <c r="M31" s="2" t="str">
        <f t="shared" ref="M31:P31" si="11">G39</f>
        <v>Current Basic Shares Out</v>
      </c>
      <c r="N31" s="20">
        <f t="shared" si="11"/>
        <v>4201.22</v>
      </c>
      <c r="O31" s="20">
        <f t="shared" si="11"/>
        <v>4201.22</v>
      </c>
      <c r="P31" s="20">
        <f t="shared" si="11"/>
        <v>4201.22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5:28">
      <c r="E32" s="17" t="s">
        <v>64</v>
      </c>
      <c r="F32" s="17">
        <f t="array" ref="F32">INDEX(Data!$A$1:$E$5000,MATCH(1,(Data!$A$1:$A$5000=$B$2)*(Data!$D$1:$D$5000=E32)*(Data!$C$1:$C$5000=0),0),5)/1000000</f>
        <v>0</v>
      </c>
      <c r="G32" s="10" t="s">
        <v>23</v>
      </c>
      <c r="H32" s="23">
        <f t="shared" si="7"/>
        <v>0</v>
      </c>
      <c r="I32" s="23">
        <f t="shared" si="8"/>
        <v>0</v>
      </c>
      <c r="J32" s="23">
        <f t="shared" si="9"/>
        <v>0</v>
      </c>
      <c r="K32" s="18"/>
      <c r="L32" s="18"/>
      <c r="M32" s="2" t="str">
        <f t="shared" ref="M32:P32" si="12">G40</f>
        <v>Implied Share Price</v>
      </c>
      <c r="N32" s="18">
        <f t="shared" si="12"/>
        <v>41.796549640453087</v>
      </c>
      <c r="O32" s="18">
        <f t="shared" si="12"/>
        <v>46.871437268509098</v>
      </c>
      <c r="P32" s="18">
        <f t="shared" si="12"/>
        <v>42.383347083979672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5:28">
      <c r="E33" s="17" t="s">
        <v>65</v>
      </c>
      <c r="F33" s="17">
        <f t="array" ref="F33">INDEX(Data!$A$1:$E$5000,MATCH(1,(Data!$A$1:$A$5000=$B$2)*(Data!$D$1:$D$5000=E33)*(Data!$C$1:$C$5000=0),0),5)/1000000*-1</f>
        <v>-42974.380262736297</v>
      </c>
      <c r="G33" s="10" t="s">
        <v>24</v>
      </c>
      <c r="H33" s="23">
        <f t="shared" si="7"/>
        <v>-42974.380262736297</v>
      </c>
      <c r="I33" s="23">
        <f t="shared" si="8"/>
        <v>-42974.380262736297</v>
      </c>
      <c r="J33" s="23">
        <f t="shared" si="9"/>
        <v>-42974.380262736297</v>
      </c>
      <c r="K33" s="18"/>
      <c r="L33" s="18">
        <f>SUM(H28:H37)</f>
        <v>4327.0597372637039</v>
      </c>
      <c r="M33" s="2" t="str">
        <f t="shared" ref="M33:P33" si="13">G41</f>
        <v>Current Share Price</v>
      </c>
      <c r="N33" s="18">
        <f t="shared" si="13"/>
        <v>36.630000000000003</v>
      </c>
      <c r="O33" s="18">
        <f t="shared" si="13"/>
        <v>36.630000000000003</v>
      </c>
      <c r="P33" s="18">
        <f t="shared" si="13"/>
        <v>36.630000000000003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5:28">
      <c r="E34" s="17" t="s">
        <v>66</v>
      </c>
      <c r="F34" s="17">
        <f t="array" ref="F34">INDEX(Data!$A$1:$E$5000,MATCH(1,(Data!$A$1:$A$5000=$B$2)*(Data!$D$1:$D$5000=E34)*(Data!$C$1:$C$5000=0),0),5)/1000000*-1</f>
        <v>0</v>
      </c>
      <c r="G34" s="10" t="s">
        <v>25</v>
      </c>
      <c r="H34" s="23">
        <f t="shared" si="7"/>
        <v>0</v>
      </c>
      <c r="I34" s="23">
        <f t="shared" si="8"/>
        <v>0</v>
      </c>
      <c r="J34" s="23">
        <f t="shared" si="9"/>
        <v>0</v>
      </c>
      <c r="K34" s="18"/>
      <c r="L34" s="18"/>
      <c r="M34" s="2" t="str">
        <f t="shared" ref="M34:P34" si="14">G42</f>
        <v>Stock Price Upside/(Downside)</v>
      </c>
      <c r="N34" s="5">
        <f t="shared" si="14"/>
        <v>0.14104694623131553</v>
      </c>
      <c r="O34" s="5">
        <f t="shared" si="14"/>
        <v>0.27959151702181528</v>
      </c>
      <c r="P34" s="5">
        <f t="shared" si="14"/>
        <v>0.15706653245917734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5:28">
      <c r="E35" s="17" t="s">
        <v>67</v>
      </c>
      <c r="F35" s="17">
        <f t="array" ref="F35">INDEX(Data!$A$1:$E$5000,MATCH(1,(Data!$A$1:$A$5000=$B$2)*(Data!$D$1:$D$5000=E35)*(Data!$C$1:$C$5000=0),0),5)/1000000*-1</f>
        <v>-408</v>
      </c>
      <c r="G35" s="10" t="s">
        <v>26</v>
      </c>
      <c r="H35" s="23">
        <f t="shared" si="7"/>
        <v>-408</v>
      </c>
      <c r="I35" s="23">
        <f t="shared" si="8"/>
        <v>-408</v>
      </c>
      <c r="J35" s="23">
        <f t="shared" si="9"/>
        <v>-408</v>
      </c>
      <c r="K35" s="18"/>
      <c r="L35" s="18"/>
      <c r="N35" s="5"/>
      <c r="O35" s="5"/>
      <c r="P35" s="5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5:28">
      <c r="E36" s="17" t="s">
        <v>68</v>
      </c>
      <c r="F36" s="17">
        <f t="array" ref="F36">INDEX(Data!$A$1:$E$5000,MATCH(1,(Data!$A$1:$A$5000=$B$2)*(Data!$D$1:$D$5000=E36)*(Data!$C$1:$C$5000=0),0),5)/1000000*-1</f>
        <v>-3001.3475259542997</v>
      </c>
      <c r="G36" s="10" t="s">
        <v>27</v>
      </c>
      <c r="H36" s="23">
        <v>-3277.1</v>
      </c>
      <c r="I36" s="23">
        <v>-3277.1</v>
      </c>
      <c r="J36" s="23">
        <v>-3277.1</v>
      </c>
      <c r="K36" s="18"/>
      <c r="L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5:28" ht="18" thickBot="1">
      <c r="E37" s="17" t="s">
        <v>69</v>
      </c>
      <c r="F37" s="17">
        <f t="array" ref="F37">INDEX(Data!$A$1:$E$5000,MATCH(1,(Data!$A$1:$A$5000=$B$2)*(Data!$D$1:$D$5000=E37)*(Data!$C$1:$C$5000=0),0),5)/1000000</f>
        <v>-599</v>
      </c>
      <c r="G37" s="10" t="s">
        <v>28</v>
      </c>
      <c r="H37" s="23">
        <f t="shared" si="7"/>
        <v>-599</v>
      </c>
      <c r="I37" s="23">
        <f t="shared" si="8"/>
        <v>-599</v>
      </c>
      <c r="J37" s="23">
        <f t="shared" si="9"/>
        <v>-599</v>
      </c>
      <c r="K37" s="18"/>
      <c r="L37" s="18"/>
      <c r="N37" s="68" t="s">
        <v>113</v>
      </c>
      <c r="O37" s="68"/>
      <c r="P37" s="6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5:28" ht="16" thickBot="1">
      <c r="E38" s="8"/>
      <c r="F38" s="8"/>
      <c r="G38" s="10" t="s">
        <v>12</v>
      </c>
      <c r="H38" s="24">
        <f>H27+SUM(H28:H37)</f>
        <v>175596.50028046433</v>
      </c>
      <c r="I38" s="24">
        <f t="shared" ref="I38:J38" si="15">I27+SUM(I28:I37)</f>
        <v>196917.21968120581</v>
      </c>
      <c r="J38" s="24">
        <f t="shared" si="15"/>
        <v>178061.76543615709</v>
      </c>
      <c r="M38" s="62" t="s">
        <v>114</v>
      </c>
      <c r="N38" s="71" t="s">
        <v>44</v>
      </c>
      <c r="O38" s="71" t="s">
        <v>102</v>
      </c>
      <c r="P38" s="71" t="s">
        <v>46</v>
      </c>
    </row>
    <row r="39" spans="5:28">
      <c r="E39" s="28" t="s">
        <v>70</v>
      </c>
      <c r="F39" s="28">
        <f t="array" ref="F39">INDEX(Data!$A$1:$E$5000,MATCH(1,(Data!$A$1:$A$5000=$B$2)*(Data!$D$1:$D$5000=E39)*(Data!$C$1:$C$5000=0),0),5)/1000000</f>
        <v>4201.22</v>
      </c>
      <c r="G39" s="10" t="s">
        <v>29</v>
      </c>
      <c r="H39" s="32">
        <f>F39</f>
        <v>4201.22</v>
      </c>
      <c r="I39" s="32">
        <f>F39</f>
        <v>4201.22</v>
      </c>
      <c r="J39" s="32">
        <f>F39</f>
        <v>4201.22</v>
      </c>
      <c r="M39" s="63" t="s">
        <v>103</v>
      </c>
      <c r="N39" s="69">
        <f>H18</f>
        <v>3.25</v>
      </c>
      <c r="O39" s="69">
        <f t="shared" ref="O39:P39" si="16">I18</f>
        <v>3.25</v>
      </c>
      <c r="P39" s="69">
        <f t="shared" si="16"/>
        <v>3.25</v>
      </c>
    </row>
    <row r="40" spans="5:28">
      <c r="E40" s="8"/>
      <c r="F40" s="8"/>
      <c r="G40" s="10" t="s">
        <v>30</v>
      </c>
      <c r="H40" s="23">
        <f>+H38/H39</f>
        <v>41.796549640453087</v>
      </c>
      <c r="I40" s="23">
        <f t="shared" ref="I40:J40" si="17">+I38/I39</f>
        <v>46.871437268509098</v>
      </c>
      <c r="J40" s="23">
        <f t="shared" si="17"/>
        <v>42.383347083979672</v>
      </c>
      <c r="M40" s="64" t="s">
        <v>42</v>
      </c>
      <c r="N40" s="64">
        <f t="shared" ref="N40:N42" si="18">H19</f>
        <v>12.24</v>
      </c>
      <c r="O40" s="64">
        <f t="shared" ref="O40:O42" si="19">I19</f>
        <v>10.601000000000001</v>
      </c>
      <c r="P40" s="64">
        <f t="shared" ref="P40:P42" si="20">J19</f>
        <v>21.686</v>
      </c>
    </row>
    <row r="41" spans="5:28">
      <c r="E41" s="29" t="s">
        <v>71</v>
      </c>
      <c r="F41" s="29">
        <f t="array" ref="F41">INDEX(Data!$A$1:$E$5000,MATCH(1,(Data!$A$1:$A$5000=$B$2)*(Data!$D$1:$D$5000=E41)*(Data!$C$1:$C$5000=0),0),5)</f>
        <v>35.35</v>
      </c>
      <c r="G41" s="10" t="s">
        <v>31</v>
      </c>
      <c r="H41" s="23">
        <v>36.630000000000003</v>
      </c>
      <c r="I41" s="23">
        <v>36.630000000000003</v>
      </c>
      <c r="J41" s="23">
        <v>36.630000000000003</v>
      </c>
      <c r="M41" s="63" t="s">
        <v>43</v>
      </c>
      <c r="N41" s="63">
        <f t="shared" si="18"/>
        <v>0.8861</v>
      </c>
      <c r="O41" s="63">
        <f t="shared" si="19"/>
        <v>1.7282999999999999</v>
      </c>
      <c r="P41" s="63">
        <f t="shared" si="20"/>
        <v>-1.2463</v>
      </c>
    </row>
    <row r="42" spans="5:28">
      <c r="E42" s="8"/>
      <c r="F42" s="8"/>
      <c r="G42" s="10" t="s">
        <v>54</v>
      </c>
      <c r="H42" s="25">
        <f>+H40/H41-1</f>
        <v>0.14104694623131553</v>
      </c>
      <c r="I42" s="25">
        <f t="shared" ref="I42:J42" si="21">+I40/I41-1</f>
        <v>0.27959151702181528</v>
      </c>
      <c r="J42" s="25">
        <f t="shared" si="21"/>
        <v>0.15706653245917734</v>
      </c>
      <c r="M42" s="64" t="s">
        <v>104</v>
      </c>
      <c r="N42" s="70">
        <f t="shared" si="18"/>
        <v>0.19312908496732026</v>
      </c>
      <c r="O42" s="70">
        <f t="shared" si="19"/>
        <v>0.14354306197528535</v>
      </c>
      <c r="P42" s="70">
        <f t="shared" si="20"/>
        <v>0.20733653048049433</v>
      </c>
    </row>
    <row r="43" spans="5:28">
      <c r="E43" s="8"/>
      <c r="F43" s="8"/>
      <c r="G43" s="10"/>
      <c r="H43" s="25"/>
      <c r="I43" s="25"/>
      <c r="J43" s="25"/>
      <c r="M43" s="66"/>
      <c r="N43" s="66"/>
      <c r="O43" s="66"/>
      <c r="P43" s="66"/>
      <c r="Q43" s="66"/>
    </row>
    <row r="44" spans="5:28">
      <c r="E44" s="29" t="s">
        <v>72</v>
      </c>
      <c r="F44" s="29">
        <f t="array" ref="F44">INDEX(Data!$A$1:$E$5000,MATCH(1,(Data!$A$1:$A$5000=$B$2)*(Data!$D$1:$D$5000=E44)*(Data!$C$1:$C$5000=0),0),5)/1000000</f>
        <v>148513.12700000001</v>
      </c>
      <c r="G44" s="10" t="s">
        <v>38</v>
      </c>
      <c r="H44" s="23">
        <v>153890.69</v>
      </c>
      <c r="I44" s="23">
        <v>153890.69</v>
      </c>
      <c r="J44" s="23">
        <v>153890.69</v>
      </c>
      <c r="M44" s="66"/>
      <c r="N44" s="66"/>
      <c r="O44" s="66"/>
      <c r="P44" s="66"/>
      <c r="Q44" s="66"/>
    </row>
    <row r="45" spans="5:28">
      <c r="G45" s="2" t="s">
        <v>55</v>
      </c>
      <c r="H45" s="19">
        <f>H38-H44</f>
        <v>21705.810280464328</v>
      </c>
      <c r="I45" s="19">
        <f>I38-I44</f>
        <v>43026.529681205808</v>
      </c>
      <c r="J45" s="19">
        <f>J38-J44</f>
        <v>24171.075436157087</v>
      </c>
      <c r="M45" s="66"/>
      <c r="N45" s="66"/>
      <c r="O45" s="66"/>
      <c r="P45" s="66"/>
      <c r="Q45" s="66"/>
    </row>
    <row r="46" spans="5:28">
      <c r="G46" s="2" t="s">
        <v>56</v>
      </c>
      <c r="H46" s="9">
        <f>+H45/H44</f>
        <v>0.14104693585079336</v>
      </c>
      <c r="I46" s="9">
        <f t="shared" ref="I46:J46" si="22">+I45/I44</f>
        <v>0.27959150538090255</v>
      </c>
      <c r="J46" s="9">
        <f t="shared" si="22"/>
        <v>0.15706652193291931</v>
      </c>
      <c r="M46" s="66"/>
      <c r="N46" s="66"/>
      <c r="O46" s="66"/>
      <c r="P46" s="66"/>
      <c r="Q46" s="66"/>
    </row>
    <row r="47" spans="5:28">
      <c r="M47" s="66"/>
      <c r="N47" s="66"/>
      <c r="O47" s="66"/>
      <c r="P47" s="66"/>
      <c r="Q47" s="66"/>
    </row>
  </sheetData>
  <pageMargins left="0.75" right="0.75" top="1" bottom="1" header="0.5" footer="0.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topLeftCell="S1" workbookViewId="0"/>
  </sheetViews>
  <sheetFormatPr baseColWidth="10" defaultRowHeight="13" x14ac:dyDescent="0"/>
  <cols>
    <col min="1" max="1" width="52" style="81" bestFit="1" customWidth="1"/>
    <col min="2" max="14" width="10.83203125" style="81" hidden="1" customWidth="1"/>
    <col min="15" max="16" width="10.83203125" style="81" customWidth="1"/>
    <col min="17" max="19" width="10.83203125" style="81"/>
    <col min="20" max="20" width="11.83203125" style="81" customWidth="1"/>
    <col min="21" max="21" width="10.83203125" style="81"/>
    <col min="22" max="22" width="11" style="81" bestFit="1" customWidth="1"/>
    <col min="23" max="23" width="12.1640625" style="81" customWidth="1"/>
    <col min="24" max="25" width="11" style="81" bestFit="1" customWidth="1"/>
    <col min="26" max="26" width="12.33203125" style="81" customWidth="1"/>
    <col min="27" max="27" width="10.83203125" style="81"/>
    <col min="28" max="28" width="57.33203125" style="81" bestFit="1" customWidth="1"/>
    <col min="29" max="29" width="13" style="81" customWidth="1"/>
    <col min="30" max="30" width="13.6640625" style="81" customWidth="1"/>
    <col min="31" max="31" width="15.5" style="81" customWidth="1"/>
    <col min="32" max="32" width="15.1640625" style="81" customWidth="1"/>
    <col min="33" max="33" width="12.1640625" style="81" bestFit="1" customWidth="1"/>
    <col min="34" max="16384" width="10.83203125" style="81"/>
  </cols>
  <sheetData>
    <row r="1" spans="1:34" s="95" customFormat="1" ht="91" thickBot="1">
      <c r="A1" s="95" t="s">
        <v>179</v>
      </c>
      <c r="B1" s="96">
        <v>1998</v>
      </c>
      <c r="C1" s="96">
        <v>1999</v>
      </c>
      <c r="D1" s="96">
        <v>2000</v>
      </c>
      <c r="E1" s="96">
        <v>2001</v>
      </c>
      <c r="F1" s="96">
        <v>2002</v>
      </c>
      <c r="G1" s="96">
        <v>2003</v>
      </c>
      <c r="H1" s="96">
        <v>2004</v>
      </c>
      <c r="I1" s="96">
        <v>2005</v>
      </c>
      <c r="J1" s="96">
        <v>2006</v>
      </c>
      <c r="K1" s="96">
        <v>2007</v>
      </c>
      <c r="L1" s="96">
        <v>2008</v>
      </c>
      <c r="M1" s="96">
        <v>2009</v>
      </c>
      <c r="N1" s="96">
        <v>2010</v>
      </c>
      <c r="O1" s="96">
        <v>2011</v>
      </c>
      <c r="P1" s="96">
        <v>2012</v>
      </c>
      <c r="Q1" s="96">
        <v>2013</v>
      </c>
      <c r="R1" s="96">
        <v>2014</v>
      </c>
      <c r="S1" s="96">
        <v>2015</v>
      </c>
      <c r="T1" s="103" t="s">
        <v>178</v>
      </c>
      <c r="U1" s="96"/>
      <c r="V1" s="74" t="s">
        <v>115</v>
      </c>
      <c r="W1" s="107" t="s">
        <v>193</v>
      </c>
      <c r="X1" s="107" t="s">
        <v>191</v>
      </c>
      <c r="Y1" s="107" t="s">
        <v>192</v>
      </c>
      <c r="Z1" s="107" t="s">
        <v>194</v>
      </c>
      <c r="AC1" s="74" t="s">
        <v>115</v>
      </c>
      <c r="AD1" s="107" t="s">
        <v>191</v>
      </c>
      <c r="AE1" s="107" t="s">
        <v>192</v>
      </c>
      <c r="AF1" s="107" t="s">
        <v>194</v>
      </c>
      <c r="AG1" s="107" t="s">
        <v>193</v>
      </c>
    </row>
    <row r="2" spans="1:34">
      <c r="A2" s="88" t="s">
        <v>177</v>
      </c>
      <c r="V2" s="89"/>
    </row>
    <row r="3" spans="1:34" ht="14" thickBot="1">
      <c r="A3" s="88"/>
      <c r="V3" s="89"/>
    </row>
    <row r="4" spans="1:34" ht="45">
      <c r="A4" s="94" t="s">
        <v>176</v>
      </c>
      <c r="V4" s="89"/>
      <c r="W4" s="108">
        <v>0</v>
      </c>
      <c r="Z4" s="108">
        <v>0.05</v>
      </c>
      <c r="AB4" s="66" t="s">
        <v>40</v>
      </c>
      <c r="AC4" s="115" t="s">
        <v>115</v>
      </c>
      <c r="AD4" s="76" t="s">
        <v>108</v>
      </c>
      <c r="AE4" s="76" t="s">
        <v>109</v>
      </c>
      <c r="AF4" s="76" t="s">
        <v>110</v>
      </c>
      <c r="AG4" s="76" t="s">
        <v>188</v>
      </c>
    </row>
    <row r="5" spans="1:34" ht="15">
      <c r="A5" s="81" t="s">
        <v>175</v>
      </c>
      <c r="B5" s="90">
        <v>7143.9</v>
      </c>
      <c r="C5" s="90">
        <v>8827.2999999999993</v>
      </c>
      <c r="D5" s="90">
        <v>10130.1</v>
      </c>
      <c r="E5" s="90">
        <v>10859.7</v>
      </c>
      <c r="F5" s="90">
        <v>9673</v>
      </c>
      <c r="G5" s="90">
        <v>9475</v>
      </c>
      <c r="H5" s="90">
        <v>10156</v>
      </c>
      <c r="I5" s="90">
        <v>11799</v>
      </c>
      <c r="J5" s="90">
        <v>14380</v>
      </c>
      <c r="K5" s="90">
        <v>17996</v>
      </c>
      <c r="L5" s="90">
        <v>22430</v>
      </c>
      <c r="M5" s="90">
        <v>23252</v>
      </c>
      <c r="N5" s="90">
        <v>26820</v>
      </c>
      <c r="O5" s="90">
        <v>35622</v>
      </c>
      <c r="P5" s="90">
        <v>37121</v>
      </c>
      <c r="Q5" s="90">
        <v>37180</v>
      </c>
      <c r="R5" s="90">
        <v>38275</v>
      </c>
      <c r="S5" s="90">
        <v>38226</v>
      </c>
      <c r="T5" s="99">
        <v>37473</v>
      </c>
      <c r="U5" s="90"/>
      <c r="V5" s="99">
        <v>37473</v>
      </c>
      <c r="W5" s="99">
        <f>+V5*(1+W4)</f>
        <v>37473</v>
      </c>
      <c r="X5" s="99">
        <f>+W5</f>
        <v>37473</v>
      </c>
      <c r="Y5" s="99">
        <f>+W5</f>
        <v>37473</v>
      </c>
      <c r="Z5" s="99">
        <f>+Y5*(1+Z4)</f>
        <v>39346.65</v>
      </c>
      <c r="AA5" s="97">
        <f>+Z5-Y5</f>
        <v>1873.6500000000015</v>
      </c>
      <c r="AB5" s="116" t="s">
        <v>183</v>
      </c>
      <c r="AC5" s="117">
        <v>0</v>
      </c>
      <c r="AD5" s="117">
        <f>+AG5</f>
        <v>0</v>
      </c>
      <c r="AE5" s="117">
        <f>+AG5</f>
        <v>0</v>
      </c>
      <c r="AF5" s="117">
        <f>+Z4</f>
        <v>0.05</v>
      </c>
      <c r="AG5" s="118">
        <f>W4</f>
        <v>0</v>
      </c>
    </row>
    <row r="6" spans="1:34" ht="15">
      <c r="A6" s="81" t="s">
        <v>174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0</v>
      </c>
      <c r="T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B6" s="119" t="s">
        <v>91</v>
      </c>
      <c r="AC6" s="120">
        <f>V53</f>
        <v>0.28442659552394201</v>
      </c>
      <c r="AD6" s="120">
        <f>X53</f>
        <v>0.30018302451024947</v>
      </c>
      <c r="AE6" s="120">
        <f>Y53</f>
        <v>0.31987908633586021</v>
      </c>
      <c r="AF6" s="120">
        <f t="shared" ref="AF6" si="0">Z53</f>
        <v>0.31987921198592545</v>
      </c>
      <c r="AG6" s="121">
        <f>W53</f>
        <v>0.28442659552394201</v>
      </c>
    </row>
    <row r="7" spans="1:34" s="94" customFormat="1" ht="15">
      <c r="A7" s="94" t="s">
        <v>173</v>
      </c>
      <c r="B7" s="94">
        <v>0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B7" s="135" t="s">
        <v>180</v>
      </c>
      <c r="AC7" s="136">
        <f>+T21</f>
        <v>0.23480906252501801</v>
      </c>
      <c r="AD7" s="137">
        <f>+AG7-0.02</f>
        <v>0.21480906252501802</v>
      </c>
      <c r="AE7" s="137">
        <f>+AD7</f>
        <v>0.21480906252501802</v>
      </c>
      <c r="AF7" s="137">
        <f>+AE7</f>
        <v>0.21480906252501802</v>
      </c>
      <c r="AG7" s="138">
        <f>+AC7</f>
        <v>0.23480906252501801</v>
      </c>
      <c r="AH7" s="81"/>
    </row>
    <row r="8" spans="1:34" s="88" customFormat="1" ht="15">
      <c r="A8" s="88" t="s">
        <v>172</v>
      </c>
      <c r="B8" s="87">
        <f t="shared" ref="B8:T8" si="1">SUM(B5:B7)</f>
        <v>7143.9</v>
      </c>
      <c r="C8" s="87">
        <f t="shared" si="1"/>
        <v>8827.2999999999993</v>
      </c>
      <c r="D8" s="87">
        <f t="shared" si="1"/>
        <v>10130.1</v>
      </c>
      <c r="E8" s="87">
        <f t="shared" si="1"/>
        <v>10859.7</v>
      </c>
      <c r="F8" s="87">
        <f t="shared" si="1"/>
        <v>9673</v>
      </c>
      <c r="G8" s="87">
        <f t="shared" si="1"/>
        <v>9475</v>
      </c>
      <c r="H8" s="87">
        <f t="shared" si="1"/>
        <v>10156</v>
      </c>
      <c r="I8" s="87">
        <f t="shared" si="1"/>
        <v>11799</v>
      </c>
      <c r="J8" s="87">
        <f t="shared" si="1"/>
        <v>14380</v>
      </c>
      <c r="K8" s="87">
        <f t="shared" si="1"/>
        <v>17996</v>
      </c>
      <c r="L8" s="87">
        <f t="shared" si="1"/>
        <v>22430</v>
      </c>
      <c r="M8" s="87">
        <f t="shared" si="1"/>
        <v>23252</v>
      </c>
      <c r="N8" s="87">
        <f t="shared" si="1"/>
        <v>26820</v>
      </c>
      <c r="O8" s="87">
        <f t="shared" si="1"/>
        <v>35622</v>
      </c>
      <c r="P8" s="87">
        <f t="shared" si="1"/>
        <v>37121</v>
      </c>
      <c r="Q8" s="87">
        <f t="shared" si="1"/>
        <v>37180</v>
      </c>
      <c r="R8" s="87">
        <f t="shared" si="1"/>
        <v>38275</v>
      </c>
      <c r="S8" s="87">
        <f t="shared" si="1"/>
        <v>38226</v>
      </c>
      <c r="T8" s="87">
        <f t="shared" si="1"/>
        <v>37473</v>
      </c>
      <c r="U8" s="87"/>
      <c r="V8" s="87">
        <f>SUM(V5:V7)</f>
        <v>37473</v>
      </c>
      <c r="W8" s="87">
        <f>SUM(W5:W7)</f>
        <v>37473</v>
      </c>
      <c r="X8" s="87">
        <f>SUM(X5:X7)</f>
        <v>37473</v>
      </c>
      <c r="Y8" s="87">
        <f>SUM(Y5:Y7)</f>
        <v>37473</v>
      </c>
      <c r="Z8" s="87">
        <f>SUM(Z5:Z7)</f>
        <v>39346.65</v>
      </c>
      <c r="AB8" s="119" t="s">
        <v>182</v>
      </c>
      <c r="AC8" s="120">
        <f>+T23</f>
        <v>0.15050836602353695</v>
      </c>
      <c r="AD8" s="122">
        <f>+AG8</f>
        <v>0.15050836602353695</v>
      </c>
      <c r="AE8" s="122">
        <f>+AD8-0.025</f>
        <v>0.12550836602353696</v>
      </c>
      <c r="AF8" s="122">
        <f>+AE8</f>
        <v>0.12550836602353696</v>
      </c>
      <c r="AG8" s="121">
        <f>+AC8</f>
        <v>0.15050836602353695</v>
      </c>
      <c r="AH8" s="81"/>
    </row>
    <row r="9" spans="1:34" ht="1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B9" s="116" t="s">
        <v>140</v>
      </c>
      <c r="AC9" s="123">
        <f>V54</f>
        <v>0.81361182814819455</v>
      </c>
      <c r="AD9" s="123">
        <f>X54</f>
        <v>0.81361182814819455</v>
      </c>
      <c r="AE9" s="123">
        <f>Y54</f>
        <v>0.81361182814819455</v>
      </c>
      <c r="AF9" s="123">
        <f t="shared" ref="AF9" si="2">Z54</f>
        <v>0.85429241955560431</v>
      </c>
      <c r="AG9" s="124">
        <f>W54</f>
        <v>0.81361182814819455</v>
      </c>
    </row>
    <row r="10" spans="1:34" ht="15">
      <c r="A10" s="94" t="s">
        <v>171</v>
      </c>
      <c r="AB10" s="125" t="s">
        <v>35</v>
      </c>
      <c r="AC10" s="126">
        <f>V58</f>
        <v>0.23141284235820153</v>
      </c>
      <c r="AD10" s="126">
        <f>X58</f>
        <v>0.24423245935083837</v>
      </c>
      <c r="AE10" s="126">
        <f>Y58</f>
        <v>0.26025740822009336</v>
      </c>
      <c r="AF10" s="126">
        <f>Z58</f>
        <v>0.2732703859729963</v>
      </c>
      <c r="AG10" s="127">
        <f>W58</f>
        <v>0.23141284235820153</v>
      </c>
      <c r="AH10" s="94"/>
    </row>
    <row r="11" spans="1:34" ht="15">
      <c r="A11" s="81" t="s">
        <v>170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B11" s="116" t="s">
        <v>181</v>
      </c>
      <c r="AC11" s="158">
        <f>AC36</f>
        <v>42.383348195789999</v>
      </c>
      <c r="AD11" s="158">
        <f t="shared" ref="AD11" si="3">AD36</f>
        <v>45.431104935696027</v>
      </c>
      <c r="AE11" s="158">
        <f t="shared" ref="AE11:AF11" si="4">AE36</f>
        <v>49.240902525668773</v>
      </c>
      <c r="AF11" s="158">
        <f t="shared" si="4"/>
        <v>52.334629169408338</v>
      </c>
      <c r="AG11" s="159">
        <f>AG36</f>
        <v>42.383348195789999</v>
      </c>
      <c r="AH11" s="88"/>
    </row>
    <row r="12" spans="1:34" ht="15">
      <c r="A12" s="81" t="s">
        <v>169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14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B12" s="125" t="s">
        <v>198</v>
      </c>
      <c r="AC12" s="128">
        <f>AC40</f>
        <v>24171.080107116868</v>
      </c>
      <c r="AD12" s="129">
        <f t="shared" ref="AD12" si="5">AD40</f>
        <v>36975.376677944878</v>
      </c>
      <c r="AE12" s="129">
        <f t="shared" ref="AE12:AF12" si="6">AE40</f>
        <v>52981.174508890166</v>
      </c>
      <c r="AF12" s="129">
        <f t="shared" si="6"/>
        <v>65978.600759101711</v>
      </c>
      <c r="AG12" s="130">
        <f>AG40</f>
        <v>24171.080107116868</v>
      </c>
    </row>
    <row r="13" spans="1:34" ht="15">
      <c r="A13" s="81" t="s">
        <v>168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B13" s="116" t="s">
        <v>97</v>
      </c>
      <c r="AC13" s="131">
        <f>$AH$13*AC12</f>
        <v>2.4171080107116869</v>
      </c>
      <c r="AD13" s="131">
        <f t="shared" ref="AD13:AG13" si="7">$AH$13*AD12</f>
        <v>3.6975376677944878</v>
      </c>
      <c r="AE13" s="131">
        <f t="shared" si="7"/>
        <v>5.2981174508890172</v>
      </c>
      <c r="AF13" s="131">
        <f t="shared" si="7"/>
        <v>6.5978600759101713</v>
      </c>
      <c r="AG13" s="132">
        <f t="shared" si="7"/>
        <v>2.4171080107116869</v>
      </c>
      <c r="AH13" s="114">
        <v>1E-4</v>
      </c>
    </row>
    <row r="14" spans="1:34" s="94" customFormat="1" ht="15">
      <c r="A14" s="94" t="s">
        <v>167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B14" s="125" t="s">
        <v>13</v>
      </c>
      <c r="AC14" s="129">
        <f>AC12-AC13</f>
        <v>24168.662999106156</v>
      </c>
      <c r="AD14" s="129">
        <f t="shared" ref="AD14:AG14" si="8">AD12-AD13</f>
        <v>36971.679140277083</v>
      </c>
      <c r="AE14" s="129">
        <f t="shared" si="8"/>
        <v>52975.876391439277</v>
      </c>
      <c r="AF14" s="129">
        <f t="shared" si="8"/>
        <v>65972.0028990258</v>
      </c>
      <c r="AG14" s="130">
        <f t="shared" si="8"/>
        <v>24168.662999106156</v>
      </c>
      <c r="AH14" s="81"/>
    </row>
    <row r="15" spans="1:34" s="88" customFormat="1" ht="15">
      <c r="A15" s="88" t="s">
        <v>166</v>
      </c>
      <c r="B15" s="87">
        <f t="shared" ref="B15:T15" si="9">SUM(B11:B14)</f>
        <v>0</v>
      </c>
      <c r="C15" s="87">
        <f t="shared" si="9"/>
        <v>0</v>
      </c>
      <c r="D15" s="87">
        <f t="shared" si="9"/>
        <v>0</v>
      </c>
      <c r="E15" s="87">
        <f t="shared" si="9"/>
        <v>0</v>
      </c>
      <c r="F15" s="87">
        <f t="shared" si="9"/>
        <v>0</v>
      </c>
      <c r="G15" s="87">
        <f t="shared" si="9"/>
        <v>0</v>
      </c>
      <c r="H15" s="87">
        <f t="shared" si="9"/>
        <v>0</v>
      </c>
      <c r="I15" s="87">
        <f t="shared" si="9"/>
        <v>0</v>
      </c>
      <c r="J15" s="87">
        <f t="shared" si="9"/>
        <v>14</v>
      </c>
      <c r="K15" s="87">
        <f t="shared" si="9"/>
        <v>0</v>
      </c>
      <c r="L15" s="87">
        <f t="shared" si="9"/>
        <v>0</v>
      </c>
      <c r="M15" s="87">
        <f t="shared" si="9"/>
        <v>0</v>
      </c>
      <c r="N15" s="87">
        <f t="shared" si="9"/>
        <v>0</v>
      </c>
      <c r="O15" s="87">
        <f t="shared" si="9"/>
        <v>0</v>
      </c>
      <c r="P15" s="87">
        <f t="shared" si="9"/>
        <v>0</v>
      </c>
      <c r="Q15" s="87">
        <f t="shared" si="9"/>
        <v>0</v>
      </c>
      <c r="R15" s="87">
        <f t="shared" si="9"/>
        <v>0</v>
      </c>
      <c r="S15" s="87">
        <f t="shared" si="9"/>
        <v>0</v>
      </c>
      <c r="T15" s="87">
        <f t="shared" si="9"/>
        <v>0</v>
      </c>
      <c r="U15" s="87"/>
      <c r="V15" s="87">
        <f>SUM(V11:V14)</f>
        <v>0</v>
      </c>
      <c r="W15" s="87">
        <f>SUM(W11:W14)</f>
        <v>0</v>
      </c>
      <c r="X15" s="87">
        <f>SUM(X11:X14)</f>
        <v>0</v>
      </c>
      <c r="Y15" s="87">
        <f>SUM(Y11:Y14)</f>
        <v>0</v>
      </c>
      <c r="Z15" s="87">
        <f>SUM(Z11:Z14)</f>
        <v>0</v>
      </c>
      <c r="AB15" s="116" t="s">
        <v>48</v>
      </c>
      <c r="AC15" s="133">
        <f>+AC14/AC39</f>
        <v>0.15705084563014277</v>
      </c>
      <c r="AD15" s="133">
        <f t="shared" ref="AD15:AG15" si="10">+AD14/AD39</f>
        <v>0.24024636669233909</v>
      </c>
      <c r="AE15" s="133">
        <f t="shared" si="10"/>
        <v>0.34424354320225137</v>
      </c>
      <c r="AF15" s="133">
        <f t="shared" si="10"/>
        <v>0.42869391838470411</v>
      </c>
      <c r="AG15" s="134">
        <f t="shared" si="10"/>
        <v>0.15705084563014277</v>
      </c>
    </row>
    <row r="16" spans="1:34" ht="1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 s="112"/>
      <c r="AC16" s="113"/>
      <c r="AD16" s="111"/>
      <c r="AE16" s="111"/>
      <c r="AF16" s="111"/>
      <c r="AG16" s="111"/>
    </row>
    <row r="17" spans="1:34" ht="15">
      <c r="A17" s="81" t="s">
        <v>165</v>
      </c>
      <c r="AB17" s="112" t="s">
        <v>190</v>
      </c>
      <c r="AC17" s="113"/>
      <c r="AD17" s="111"/>
      <c r="AE17" s="111"/>
      <c r="AF17" s="111"/>
      <c r="AG17" s="111"/>
    </row>
    <row r="18" spans="1:34" ht="15">
      <c r="A18" s="81" t="s">
        <v>164</v>
      </c>
      <c r="B18" s="90">
        <v>2273.6</v>
      </c>
      <c r="C18" s="90">
        <v>3064.1</v>
      </c>
      <c r="D18" s="90">
        <v>2942.7</v>
      </c>
      <c r="E18" s="90">
        <v>2796</v>
      </c>
      <c r="F18" s="90">
        <v>2406</v>
      </c>
      <c r="G18" s="90">
        <v>2342</v>
      </c>
      <c r="H18" s="90">
        <v>2317</v>
      </c>
      <c r="I18" s="90">
        <v>2651</v>
      </c>
      <c r="J18" s="90">
        <v>3235</v>
      </c>
      <c r="K18" s="90">
        <v>4191</v>
      </c>
      <c r="L18" s="90">
        <v>4981</v>
      </c>
      <c r="M18" s="90">
        <v>4794</v>
      </c>
      <c r="N18" s="90">
        <v>5764</v>
      </c>
      <c r="O18" s="90">
        <v>8398</v>
      </c>
      <c r="P18" s="90">
        <v>7858</v>
      </c>
      <c r="Q18" s="90">
        <v>7113</v>
      </c>
      <c r="R18" s="90">
        <v>7236</v>
      </c>
      <c r="S18" s="90">
        <v>7532</v>
      </c>
      <c r="T18" s="90">
        <f>7655-59</f>
        <v>7596</v>
      </c>
      <c r="U18" s="90"/>
      <c r="V18" s="90">
        <f>7655-59</f>
        <v>7596</v>
      </c>
      <c r="W18" s="90">
        <f>+W8*(1-T20)</f>
        <v>7595.9999999999991</v>
      </c>
      <c r="X18" s="90">
        <f>+X8*(1-T20)</f>
        <v>7595.9999999999991</v>
      </c>
      <c r="Y18" s="90">
        <f>+Y8*(1-V20)</f>
        <v>7595.9999999999991</v>
      </c>
      <c r="Z18" s="90">
        <f>+Z8*(1-W20)</f>
        <v>7975.7999999999993</v>
      </c>
      <c r="AB18" s="139" t="s">
        <v>35</v>
      </c>
      <c r="AC18" s="140">
        <f t="shared" ref="AC18:AG18" si="11">AC10</f>
        <v>0.23141284235820153</v>
      </c>
      <c r="AD18" s="140">
        <f t="shared" si="11"/>
        <v>0.24423245935083837</v>
      </c>
      <c r="AE18" s="140">
        <f t="shared" si="11"/>
        <v>0.26025740822009336</v>
      </c>
      <c r="AF18" s="140">
        <f t="shared" si="11"/>
        <v>0.2732703859729963</v>
      </c>
      <c r="AG18" s="140">
        <f t="shared" si="11"/>
        <v>0.23141284235820153</v>
      </c>
    </row>
    <row r="19" spans="1:34" ht="15">
      <c r="A19" s="88" t="s">
        <v>163</v>
      </c>
      <c r="B19" s="87">
        <f t="shared" ref="B19:T19" si="12">B8-B18</f>
        <v>4870.2999999999993</v>
      </c>
      <c r="C19" s="87">
        <f t="shared" si="12"/>
        <v>5763.1999999999989</v>
      </c>
      <c r="D19" s="87">
        <f t="shared" si="12"/>
        <v>7187.4000000000005</v>
      </c>
      <c r="E19" s="87">
        <f t="shared" si="12"/>
        <v>8063.7000000000007</v>
      </c>
      <c r="F19" s="87">
        <f t="shared" si="12"/>
        <v>7267</v>
      </c>
      <c r="G19" s="87">
        <f t="shared" si="12"/>
        <v>7133</v>
      </c>
      <c r="H19" s="87">
        <f t="shared" si="12"/>
        <v>7839</v>
      </c>
      <c r="I19" s="87">
        <f t="shared" si="12"/>
        <v>9148</v>
      </c>
      <c r="J19" s="87">
        <f t="shared" si="12"/>
        <v>11145</v>
      </c>
      <c r="K19" s="87">
        <f t="shared" si="12"/>
        <v>13805</v>
      </c>
      <c r="L19" s="87">
        <f t="shared" si="12"/>
        <v>17449</v>
      </c>
      <c r="M19" s="87">
        <f t="shared" si="12"/>
        <v>18458</v>
      </c>
      <c r="N19" s="87">
        <f t="shared" si="12"/>
        <v>21056</v>
      </c>
      <c r="O19" s="87">
        <f t="shared" si="12"/>
        <v>27224</v>
      </c>
      <c r="P19" s="87">
        <f t="shared" si="12"/>
        <v>29263</v>
      </c>
      <c r="Q19" s="87">
        <f t="shared" si="12"/>
        <v>30067</v>
      </c>
      <c r="R19" s="87">
        <f t="shared" si="12"/>
        <v>31039</v>
      </c>
      <c r="S19" s="87">
        <f t="shared" si="12"/>
        <v>30694</v>
      </c>
      <c r="T19" s="87">
        <f t="shared" si="12"/>
        <v>29877</v>
      </c>
      <c r="U19" s="87"/>
      <c r="V19" s="87">
        <f>V8-V18</f>
        <v>29877</v>
      </c>
      <c r="W19" s="87">
        <f>W8-W18</f>
        <v>29877</v>
      </c>
      <c r="X19" s="87">
        <f>X8-X18</f>
        <v>29877</v>
      </c>
      <c r="Y19" s="87">
        <f>Y8-Y18</f>
        <v>29877</v>
      </c>
      <c r="Z19" s="87">
        <f>Z8-Z18</f>
        <v>31370.850000000002</v>
      </c>
      <c r="AB19" s="147" t="s">
        <v>36</v>
      </c>
      <c r="AC19" s="148">
        <v>21.686</v>
      </c>
      <c r="AD19" s="148">
        <v>21.686</v>
      </c>
      <c r="AE19" s="148">
        <v>21.686</v>
      </c>
      <c r="AF19" s="148">
        <v>21.686</v>
      </c>
      <c r="AG19" s="148">
        <v>21.686</v>
      </c>
      <c r="AH19" s="15">
        <v>22.93</v>
      </c>
    </row>
    <row r="20" spans="1:34" ht="15">
      <c r="A20" s="81" t="s">
        <v>162</v>
      </c>
      <c r="B20" s="83">
        <f t="shared" ref="B20:T20" si="13">+B19/SUM(B15,B8)</f>
        <v>0.68174246560002238</v>
      </c>
      <c r="C20" s="83">
        <f t="shared" si="13"/>
        <v>0.65288366771266404</v>
      </c>
      <c r="D20" s="83">
        <f t="shared" si="13"/>
        <v>0.70950928421239678</v>
      </c>
      <c r="E20" s="83">
        <f t="shared" si="13"/>
        <v>0.7425343241526009</v>
      </c>
      <c r="F20" s="83">
        <f t="shared" si="13"/>
        <v>0.75126641166132535</v>
      </c>
      <c r="G20" s="83">
        <f t="shared" si="13"/>
        <v>0.75282321899736149</v>
      </c>
      <c r="H20" s="83">
        <f t="shared" si="13"/>
        <v>0.77185899960614412</v>
      </c>
      <c r="I20" s="83">
        <f t="shared" si="13"/>
        <v>0.77531994236799728</v>
      </c>
      <c r="J20" s="83">
        <f t="shared" si="13"/>
        <v>0.77428095039599831</v>
      </c>
      <c r="K20" s="83">
        <f t="shared" si="13"/>
        <v>0.7671149144254279</v>
      </c>
      <c r="L20" s="83">
        <f t="shared" si="13"/>
        <v>0.77793134195274183</v>
      </c>
      <c r="M20" s="83">
        <f t="shared" si="13"/>
        <v>0.79382418716669534</v>
      </c>
      <c r="N20" s="83">
        <f t="shared" si="13"/>
        <v>0.78508575689783744</v>
      </c>
      <c r="O20" s="83">
        <f t="shared" si="13"/>
        <v>0.76424681376677339</v>
      </c>
      <c r="P20" s="83">
        <f t="shared" si="13"/>
        <v>0.78831389240591576</v>
      </c>
      <c r="Q20" s="83">
        <f t="shared" si="13"/>
        <v>0.80868746637977407</v>
      </c>
      <c r="R20" s="83">
        <f t="shared" si="13"/>
        <v>0.81094709340300453</v>
      </c>
      <c r="S20" s="83">
        <f t="shared" si="13"/>
        <v>0.80296133521686808</v>
      </c>
      <c r="T20" s="83">
        <f t="shared" si="13"/>
        <v>0.79729405171723644</v>
      </c>
      <c r="U20" s="83"/>
      <c r="V20" s="83">
        <f>+V19/SUM(V15,V8)</f>
        <v>0.79729405171723644</v>
      </c>
      <c r="W20" s="83">
        <f>+W19/SUM(W15,W8)</f>
        <v>0.79729405171723644</v>
      </c>
      <c r="X20" s="83">
        <f>+X19/SUM(X15,X8)</f>
        <v>0.79729405171723644</v>
      </c>
      <c r="Y20" s="83">
        <f>+Y19/SUM(Y15,Y8)</f>
        <v>0.79729405171723644</v>
      </c>
      <c r="Z20" s="83">
        <f>+Z19/SUM(Z15,Z8)</f>
        <v>0.79729405171723644</v>
      </c>
      <c r="AB20" s="139" t="s">
        <v>37</v>
      </c>
      <c r="AC20" s="141">
        <v>-1.2463</v>
      </c>
      <c r="AD20" s="141">
        <v>-1.2463</v>
      </c>
      <c r="AE20" s="141">
        <v>-1.2463</v>
      </c>
      <c r="AF20" s="141">
        <v>-1.2463</v>
      </c>
      <c r="AG20" s="141">
        <v>-1.2463</v>
      </c>
      <c r="AH20" s="15">
        <v>-1.4838</v>
      </c>
    </row>
    <row r="21" spans="1:34" ht="15">
      <c r="B21" s="83">
        <f t="shared" ref="B21:P21" si="14">+B22/B8</f>
        <v>0.38352440543680627</v>
      </c>
      <c r="C21" s="83">
        <f t="shared" si="14"/>
        <v>0.3453853386652771</v>
      </c>
      <c r="D21" s="83">
        <f t="shared" si="14"/>
        <v>0.30576302306986108</v>
      </c>
      <c r="E21" s="83">
        <f t="shared" si="14"/>
        <v>0.28987449008720312</v>
      </c>
      <c r="F21" s="83">
        <f t="shared" si="14"/>
        <v>0.27085702470794998</v>
      </c>
      <c r="G21" s="83">
        <f t="shared" si="14"/>
        <v>0.26522427440633245</v>
      </c>
      <c r="H21" s="83">
        <f t="shared" si="14"/>
        <v>0.26555730602599448</v>
      </c>
      <c r="I21" s="83">
        <f t="shared" si="14"/>
        <v>0.25942876514958896</v>
      </c>
      <c r="J21" s="83">
        <f t="shared" si="14"/>
        <v>0.2595271210013908</v>
      </c>
      <c r="K21" s="83">
        <f t="shared" si="14"/>
        <v>0.25555679039786622</v>
      </c>
      <c r="L21" s="83">
        <f t="shared" si="14"/>
        <v>0.24462773071778868</v>
      </c>
      <c r="M21" s="83">
        <f t="shared" si="14"/>
        <v>0.23322724926888011</v>
      </c>
      <c r="N21" s="83">
        <f t="shared" si="14"/>
        <v>0.22337807606263982</v>
      </c>
      <c r="O21" s="83">
        <f t="shared" si="14"/>
        <v>0.21191960024703835</v>
      </c>
      <c r="P21" s="83">
        <f t="shared" si="14"/>
        <v>0.22232698472562701</v>
      </c>
      <c r="Q21" s="83">
        <f>+Q22/Q8</f>
        <v>0.22592791823561054</v>
      </c>
      <c r="R21" s="83">
        <f>+R22/R8</f>
        <v>0.2248203788373612</v>
      </c>
      <c r="S21" s="83">
        <f>+S22/S8</f>
        <v>0.22843091089834144</v>
      </c>
      <c r="T21" s="83">
        <f>+T22/T8</f>
        <v>0.23480906252501801</v>
      </c>
      <c r="U21" s="83"/>
      <c r="V21" s="83">
        <f>+V22/V8</f>
        <v>0.23480906252501801</v>
      </c>
      <c r="W21" s="83">
        <f>+W22/W8</f>
        <v>0.23480906252501801</v>
      </c>
      <c r="X21" s="83">
        <f>+X22/X8</f>
        <v>0.21480906252501802</v>
      </c>
      <c r="Y21" s="83">
        <f>+Y22/Y8</f>
        <v>0.21480906252501802</v>
      </c>
      <c r="Z21" s="83">
        <f>+Z22/Z8</f>
        <v>0.21480906252501805</v>
      </c>
      <c r="AB21" s="147" t="s">
        <v>41</v>
      </c>
      <c r="AC21" s="149">
        <f>AC19*AC10+AC20</f>
        <v>3.7721188993799588</v>
      </c>
      <c r="AD21" s="150">
        <f>AD19*AD10+AD20</f>
        <v>4.0501251134822809</v>
      </c>
      <c r="AE21" s="149">
        <f>AE19*AE10+AE20</f>
        <v>4.3976421546609448</v>
      </c>
      <c r="AF21" s="149">
        <f>AF19*AF10+AF20</f>
        <v>4.6798415902103976</v>
      </c>
      <c r="AG21" s="149">
        <f>AG19*AG10+AG20</f>
        <v>3.7721188993799588</v>
      </c>
    </row>
    <row r="22" spans="1:34" ht="15">
      <c r="A22" s="81" t="s">
        <v>161</v>
      </c>
      <c r="B22" s="85">
        <v>2739.86</v>
      </c>
      <c r="C22" s="85">
        <v>3048.82</v>
      </c>
      <c r="D22" s="85">
        <v>3097.41</v>
      </c>
      <c r="E22" s="85">
        <v>3147.95</v>
      </c>
      <c r="F22" s="85">
        <v>2620</v>
      </c>
      <c r="G22" s="85">
        <v>2513</v>
      </c>
      <c r="H22" s="85">
        <v>2697</v>
      </c>
      <c r="I22" s="85">
        <v>3061</v>
      </c>
      <c r="J22" s="85">
        <v>3732</v>
      </c>
      <c r="K22" s="85">
        <v>4599</v>
      </c>
      <c r="L22" s="85">
        <v>5487</v>
      </c>
      <c r="M22" s="85">
        <v>5423</v>
      </c>
      <c r="N22" s="85">
        <v>5991</v>
      </c>
      <c r="O22" s="85">
        <v>7549</v>
      </c>
      <c r="P22" s="85">
        <v>8253</v>
      </c>
      <c r="Q22" s="85">
        <v>8400</v>
      </c>
      <c r="R22" s="85">
        <v>8605</v>
      </c>
      <c r="S22" s="85">
        <v>8732</v>
      </c>
      <c r="T22" s="85">
        <v>8799</v>
      </c>
      <c r="U22" s="83">
        <f>+T21-O21</f>
        <v>2.2889462277979666E-2</v>
      </c>
      <c r="V22" s="85">
        <f>+T22</f>
        <v>8799</v>
      </c>
      <c r="W22" s="85">
        <f>+W8*V21</f>
        <v>8799</v>
      </c>
      <c r="X22" s="85">
        <f>+X8*AD7</f>
        <v>8049.54</v>
      </c>
      <c r="Y22" s="85">
        <f>+Y8*AE7</f>
        <v>8049.54</v>
      </c>
      <c r="Z22" s="85">
        <f>+Z8*AF7</f>
        <v>8452.0170000000016</v>
      </c>
      <c r="AA22" s="104">
        <f>+W23-0.017</f>
        <v>0.13350836602353694</v>
      </c>
      <c r="AB22" s="139" t="s">
        <v>17</v>
      </c>
      <c r="AC22" s="155">
        <v>46057.5912382854</v>
      </c>
      <c r="AD22" s="155">
        <v>46057.5912382854</v>
      </c>
      <c r="AE22" s="155">
        <v>46057.5912382854</v>
      </c>
      <c r="AF22" s="155">
        <v>46057.5912382854</v>
      </c>
      <c r="AG22" s="155">
        <v>46057.5912382854</v>
      </c>
      <c r="AH22" s="94"/>
    </row>
    <row r="23" spans="1:34" ht="1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106">
        <f>T24/T8</f>
        <v>0.15050836602353695</v>
      </c>
      <c r="U23" s="83"/>
      <c r="V23" s="106">
        <f>V24/V8</f>
        <v>0.15050836602353695</v>
      </c>
      <c r="W23" s="106">
        <f>W24/W8</f>
        <v>0.15050836602353695</v>
      </c>
      <c r="X23" s="106">
        <f>X24/X8</f>
        <v>0.15050836602353695</v>
      </c>
      <c r="Y23" s="106">
        <f>Y24/Y8</f>
        <v>0.12550836602353696</v>
      </c>
      <c r="Z23" s="106">
        <f>Z24/Z8</f>
        <v>0.12550836602353696</v>
      </c>
      <c r="AA23" s="104"/>
      <c r="AB23" s="147" t="s">
        <v>18</v>
      </c>
      <c r="AC23" s="151">
        <f>+AC22*AC21</f>
        <v>173734.71036985316</v>
      </c>
      <c r="AD23" s="151">
        <f t="shared" ref="AD23:AF23" si="15">+AD22*AD21</f>
        <v>186539.00694068117</v>
      </c>
      <c r="AE23" s="151">
        <f t="shared" si="15"/>
        <v>202544.80477162646</v>
      </c>
      <c r="AF23" s="151">
        <f t="shared" si="15"/>
        <v>215542.23102183803</v>
      </c>
      <c r="AG23" s="151">
        <f>+AG22*AG21</f>
        <v>173734.71036985316</v>
      </c>
      <c r="AH23" s="88"/>
    </row>
    <row r="24" spans="1:34" ht="15">
      <c r="A24" s="81" t="s">
        <v>160</v>
      </c>
      <c r="B24" s="81">
        <v>719.1</v>
      </c>
      <c r="C24" s="81">
        <v>841.4</v>
      </c>
      <c r="D24" s="90">
        <v>1009.9</v>
      </c>
      <c r="E24" s="90">
        <v>1138.5999999999999</v>
      </c>
      <c r="F24" s="90">
        <v>1076</v>
      </c>
      <c r="G24" s="90">
        <v>1180</v>
      </c>
      <c r="H24" s="90">
        <v>1278</v>
      </c>
      <c r="I24" s="90">
        <v>1491</v>
      </c>
      <c r="J24" s="90">
        <v>1872</v>
      </c>
      <c r="K24" s="90">
        <v>2195</v>
      </c>
      <c r="L24" s="90">
        <v>2741</v>
      </c>
      <c r="M24" s="90">
        <v>2767</v>
      </c>
      <c r="N24" s="90">
        <v>3254</v>
      </c>
      <c r="O24" s="90">
        <v>4519</v>
      </c>
      <c r="P24" s="90">
        <v>4523</v>
      </c>
      <c r="Q24" s="90">
        <v>4850</v>
      </c>
      <c r="R24" s="90">
        <v>5151</v>
      </c>
      <c r="S24" s="90">
        <v>5524</v>
      </c>
      <c r="T24" s="90">
        <v>5640</v>
      </c>
      <c r="U24" s="90">
        <f>+U22*T8</f>
        <v>857.73681994273204</v>
      </c>
      <c r="V24" s="90">
        <v>5640</v>
      </c>
      <c r="W24" s="90">
        <f>+W8*AG8</f>
        <v>5640</v>
      </c>
      <c r="X24" s="90">
        <f>+X8*AD8</f>
        <v>5640</v>
      </c>
      <c r="Y24" s="90">
        <f>+Y8*AE8</f>
        <v>4703.1750000000002</v>
      </c>
      <c r="Z24" s="90">
        <f>+Z8*AF8</f>
        <v>4938.3337500000007</v>
      </c>
      <c r="AA24" s="104"/>
      <c r="AB24" s="139" t="s">
        <v>19</v>
      </c>
      <c r="AC24" s="143">
        <v>51585.54</v>
      </c>
      <c r="AD24" s="143">
        <v>51585.54</v>
      </c>
      <c r="AE24" s="143">
        <v>51585.54</v>
      </c>
      <c r="AF24" s="143">
        <v>51585.54</v>
      </c>
      <c r="AG24" s="143">
        <v>51585.54</v>
      </c>
    </row>
    <row r="25" spans="1:34" ht="15">
      <c r="A25" s="81" t="s">
        <v>159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219</v>
      </c>
      <c r="J25" s="81">
        <v>583</v>
      </c>
      <c r="K25" s="81">
        <v>878</v>
      </c>
      <c r="L25" s="90">
        <v>1212</v>
      </c>
      <c r="M25" s="90">
        <v>1713</v>
      </c>
      <c r="N25" s="90">
        <v>1973</v>
      </c>
      <c r="O25" s="90">
        <v>2428</v>
      </c>
      <c r="P25" s="90">
        <v>2430</v>
      </c>
      <c r="Q25" s="90">
        <v>2385</v>
      </c>
      <c r="R25" s="90">
        <v>2300</v>
      </c>
      <c r="S25" s="90">
        <v>2149</v>
      </c>
      <c r="T25" s="90">
        <v>1909</v>
      </c>
      <c r="U25" s="90">
        <f>+U24*(1-T49)</f>
        <v>673.02625999488612</v>
      </c>
      <c r="V25" s="90">
        <v>1909</v>
      </c>
      <c r="W25" s="90">
        <f>T25/T8*W8</f>
        <v>1909</v>
      </c>
      <c r="X25" s="90">
        <f>V25/V8*X8</f>
        <v>1909</v>
      </c>
      <c r="Y25" s="90">
        <f>W25/W8*Y8</f>
        <v>1909</v>
      </c>
      <c r="Z25" s="90">
        <f>X25/X8*Z8</f>
        <v>2004.45</v>
      </c>
      <c r="AB25" s="147" t="s">
        <v>20</v>
      </c>
      <c r="AC25" s="152">
        <v>0</v>
      </c>
      <c r="AD25" s="152">
        <v>0</v>
      </c>
      <c r="AE25" s="152">
        <v>0</v>
      </c>
      <c r="AF25" s="152">
        <v>0</v>
      </c>
      <c r="AG25" s="152">
        <v>0</v>
      </c>
    </row>
    <row r="26" spans="1:34" ht="15">
      <c r="A26" s="81" t="s">
        <v>134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B26" s="139" t="s">
        <v>21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</row>
    <row r="27" spans="1:34" ht="15">
      <c r="A27" s="81" t="s">
        <v>158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B27" s="147" t="s">
        <v>22</v>
      </c>
      <c r="AC27" s="152">
        <v>0</v>
      </c>
      <c r="AD27" s="152">
        <v>0</v>
      </c>
      <c r="AE27" s="152">
        <v>0</v>
      </c>
      <c r="AF27" s="152">
        <v>0</v>
      </c>
      <c r="AG27" s="152">
        <v>0</v>
      </c>
    </row>
    <row r="28" spans="1:34" ht="15">
      <c r="A28" s="81" t="s">
        <v>157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B28" s="139" t="s">
        <v>23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</row>
    <row r="29" spans="1:34" ht="15">
      <c r="A29" s="81" t="s">
        <v>156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B29" s="147" t="s">
        <v>24</v>
      </c>
      <c r="AC29" s="152">
        <v>-42974.380262736297</v>
      </c>
      <c r="AD29" s="152">
        <v>-42974.380262736297</v>
      </c>
      <c r="AE29" s="152">
        <v>-42974.380262736297</v>
      </c>
      <c r="AF29" s="152">
        <v>-42974.380262736297</v>
      </c>
      <c r="AG29" s="152">
        <v>-42974.380262736297</v>
      </c>
    </row>
    <row r="30" spans="1:34" ht="15">
      <c r="A30" s="81" t="s">
        <v>155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B30" s="139" t="s">
        <v>25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</row>
    <row r="31" spans="1:34" ht="15">
      <c r="A31" s="81" t="s">
        <v>154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B31" s="147" t="s">
        <v>26</v>
      </c>
      <c r="AC31" s="152">
        <v>-408</v>
      </c>
      <c r="AD31" s="152">
        <v>-408</v>
      </c>
      <c r="AE31" s="152">
        <v>-408</v>
      </c>
      <c r="AF31" s="152">
        <v>-408</v>
      </c>
      <c r="AG31" s="152">
        <v>-408</v>
      </c>
    </row>
    <row r="32" spans="1:34" ht="15">
      <c r="A32" s="81" t="s">
        <v>153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B32" s="139" t="s">
        <v>27</v>
      </c>
      <c r="AC32" s="143">
        <v>-3277.1</v>
      </c>
      <c r="AD32" s="143">
        <v>-3277.1</v>
      </c>
      <c r="AE32" s="143">
        <v>-3277.1</v>
      </c>
      <c r="AF32" s="143">
        <v>-3277.1</v>
      </c>
      <c r="AG32" s="143">
        <v>-3277.1</v>
      </c>
    </row>
    <row r="33" spans="1:34" ht="15">
      <c r="A33" s="81" t="s">
        <v>152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B33" s="147" t="s">
        <v>28</v>
      </c>
      <c r="AC33" s="152">
        <v>-599</v>
      </c>
      <c r="AD33" s="152">
        <v>-599</v>
      </c>
      <c r="AE33" s="152">
        <v>-599</v>
      </c>
      <c r="AF33" s="152">
        <v>-599</v>
      </c>
      <c r="AG33" s="152">
        <v>-599</v>
      </c>
    </row>
    <row r="34" spans="1:34" ht="15">
      <c r="A34" s="81" t="s">
        <v>151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B34" s="139" t="s">
        <v>12</v>
      </c>
      <c r="AC34" s="144">
        <f>SUM(AC23:AC33)</f>
        <v>178061.77010711687</v>
      </c>
      <c r="AD34" s="144">
        <f t="shared" ref="AD34:AF34" si="16">SUM(AD23:AD33)</f>
        <v>190866.06667794488</v>
      </c>
      <c r="AE34" s="144">
        <f t="shared" si="16"/>
        <v>206871.86450889017</v>
      </c>
      <c r="AF34" s="144">
        <f t="shared" si="16"/>
        <v>219869.29075910171</v>
      </c>
      <c r="AG34" s="144">
        <f>SUM(AG23:AG33)</f>
        <v>178061.77010711687</v>
      </c>
    </row>
    <row r="35" spans="1:34" ht="15">
      <c r="A35" s="81" t="s">
        <v>150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B35" s="147" t="s">
        <v>29</v>
      </c>
      <c r="AC35" s="148">
        <v>4201.22</v>
      </c>
      <c r="AD35" s="153">
        <v>4201.22</v>
      </c>
      <c r="AE35" s="148">
        <v>4201.22</v>
      </c>
      <c r="AF35" s="148">
        <v>4201.22</v>
      </c>
      <c r="AG35" s="148">
        <v>4201.22</v>
      </c>
    </row>
    <row r="36" spans="1:34" ht="15">
      <c r="A36" s="88" t="s">
        <v>149</v>
      </c>
      <c r="B36" s="87">
        <f t="shared" ref="B36:T36" si="17">SUM(B22:B35,B18)</f>
        <v>5732.5599999999995</v>
      </c>
      <c r="C36" s="87">
        <f t="shared" si="17"/>
        <v>6954.32</v>
      </c>
      <c r="D36" s="87">
        <f t="shared" si="17"/>
        <v>7050.0099999999993</v>
      </c>
      <c r="E36" s="87">
        <f t="shared" si="17"/>
        <v>7082.5499999999993</v>
      </c>
      <c r="F36" s="87">
        <f t="shared" si="17"/>
        <v>6102</v>
      </c>
      <c r="G36" s="87">
        <f t="shared" si="17"/>
        <v>6035</v>
      </c>
      <c r="H36" s="87">
        <f t="shared" si="17"/>
        <v>6292</v>
      </c>
      <c r="I36" s="87">
        <f t="shared" si="17"/>
        <v>7422</v>
      </c>
      <c r="J36" s="87">
        <f t="shared" si="17"/>
        <v>9422</v>
      </c>
      <c r="K36" s="87">
        <f t="shared" si="17"/>
        <v>11863</v>
      </c>
      <c r="L36" s="87">
        <f t="shared" si="17"/>
        <v>14421</v>
      </c>
      <c r="M36" s="87">
        <f t="shared" si="17"/>
        <v>14697</v>
      </c>
      <c r="N36" s="87">
        <f t="shared" si="17"/>
        <v>16982</v>
      </c>
      <c r="O36" s="87">
        <f t="shared" si="17"/>
        <v>22894</v>
      </c>
      <c r="P36" s="87">
        <f t="shared" si="17"/>
        <v>23064</v>
      </c>
      <c r="Q36" s="87">
        <f t="shared" si="17"/>
        <v>22748</v>
      </c>
      <c r="R36" s="87">
        <f t="shared" si="17"/>
        <v>23292</v>
      </c>
      <c r="S36" s="87">
        <f t="shared" si="17"/>
        <v>23937</v>
      </c>
      <c r="T36" s="87">
        <f t="shared" si="17"/>
        <v>23944.150508366023</v>
      </c>
      <c r="U36" s="87"/>
      <c r="V36" s="87">
        <f>SUM(V22:V35,V18)</f>
        <v>23944.150508366023</v>
      </c>
      <c r="W36" s="87">
        <f>SUM(W22:W35,W18)</f>
        <v>23944.150508366023</v>
      </c>
      <c r="X36" s="87">
        <f>SUM(X22:X35,X18)</f>
        <v>23194.690508366024</v>
      </c>
      <c r="Y36" s="87">
        <f>SUM(Y22:Y35,Y18)</f>
        <v>22257.840508366022</v>
      </c>
      <c r="Z36" s="87">
        <f>SUM(Z22:Z35,Z18)</f>
        <v>23370.726258366027</v>
      </c>
      <c r="AB36" s="139" t="s">
        <v>30</v>
      </c>
      <c r="AC36" s="142">
        <f>+AC34/AC35</f>
        <v>42.383348195789999</v>
      </c>
      <c r="AD36" s="142">
        <f t="shared" ref="AD36:AF36" si="18">+AD34/AD35</f>
        <v>45.431104935696027</v>
      </c>
      <c r="AE36" s="142">
        <f t="shared" si="18"/>
        <v>49.240902525668773</v>
      </c>
      <c r="AF36" s="142">
        <f t="shared" si="18"/>
        <v>52.334629169408338</v>
      </c>
      <c r="AG36" s="142">
        <f>+AG34/AG35</f>
        <v>42.383348195789999</v>
      </c>
    </row>
    <row r="37" spans="1:34" ht="15">
      <c r="A37" s="8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B37" s="147" t="s">
        <v>31</v>
      </c>
      <c r="AC37" s="157">
        <f>'Regression Scenarios details'!H41</f>
        <v>36.630000000000003</v>
      </c>
      <c r="AD37" s="157">
        <f>+AC37</f>
        <v>36.630000000000003</v>
      </c>
      <c r="AE37" s="157">
        <f t="shared" ref="AE37:AG37" si="19">+AD37</f>
        <v>36.630000000000003</v>
      </c>
      <c r="AF37" s="157">
        <f t="shared" si="19"/>
        <v>36.630000000000003</v>
      </c>
      <c r="AG37" s="157">
        <f t="shared" si="19"/>
        <v>36.630000000000003</v>
      </c>
    </row>
    <row r="38" spans="1:34" ht="15">
      <c r="A38" s="81" t="s">
        <v>148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B38" s="160" t="s">
        <v>32</v>
      </c>
      <c r="AC38" s="161">
        <f>+AC36/AC37-1</f>
        <v>0.15706656281162967</v>
      </c>
      <c r="AD38" s="161">
        <f t="shared" ref="AD38:AF38" si="20">+AD36/AD37-1</f>
        <v>0.24027040501490649</v>
      </c>
      <c r="AE38" s="161">
        <f t="shared" si="20"/>
        <v>0.34427798322874059</v>
      </c>
      <c r="AF38" s="161">
        <f t="shared" si="20"/>
        <v>0.42873680506165268</v>
      </c>
      <c r="AG38" s="161">
        <f>+AG36/AG37-1</f>
        <v>0.15706656281162967</v>
      </c>
    </row>
    <row r="39" spans="1:34" s="88" customFormat="1" ht="15">
      <c r="A39" s="81" t="s">
        <v>133</v>
      </c>
      <c r="B39" s="81">
        <v>146.5</v>
      </c>
      <c r="C39" s="81">
        <v>225.9</v>
      </c>
      <c r="D39" s="90">
        <v>1544.6</v>
      </c>
      <c r="E39" s="81">
        <v>165.4</v>
      </c>
      <c r="F39" s="81">
        <v>407.7</v>
      </c>
      <c r="G39" s="81">
        <v>226.1</v>
      </c>
      <c r="H39" s="81">
        <v>179.7</v>
      </c>
      <c r="I39" s="81">
        <v>361.6</v>
      </c>
      <c r="J39" s="81">
        <v>384.4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/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B39" s="147" t="s">
        <v>38</v>
      </c>
      <c r="AC39" s="163">
        <f>'Regression Scenarios details'!H44</f>
        <v>153890.69</v>
      </c>
      <c r="AD39" s="163">
        <f>+AC39</f>
        <v>153890.69</v>
      </c>
      <c r="AE39" s="163">
        <f>+AD39</f>
        <v>153890.69</v>
      </c>
      <c r="AF39" s="163">
        <f>+AE39</f>
        <v>153890.69</v>
      </c>
      <c r="AG39" s="163">
        <f>+AF39</f>
        <v>153890.69</v>
      </c>
      <c r="AH39" s="81"/>
    </row>
    <row r="40" spans="1:34" ht="15">
      <c r="A40" s="88" t="s">
        <v>147</v>
      </c>
      <c r="B40" s="87">
        <f t="shared" ref="B40:T40" si="21">SUM(B36:B39)</f>
        <v>5879.0599999999995</v>
      </c>
      <c r="C40" s="87">
        <f t="shared" si="21"/>
        <v>7180.2199999999993</v>
      </c>
      <c r="D40" s="87">
        <f t="shared" si="21"/>
        <v>8594.6099999999988</v>
      </c>
      <c r="E40" s="87">
        <f t="shared" si="21"/>
        <v>7247.9499999999989</v>
      </c>
      <c r="F40" s="87">
        <f t="shared" si="21"/>
        <v>6509.7</v>
      </c>
      <c r="G40" s="87">
        <f t="shared" si="21"/>
        <v>6261.1</v>
      </c>
      <c r="H40" s="87">
        <f t="shared" si="21"/>
        <v>6471.7</v>
      </c>
      <c r="I40" s="87">
        <f t="shared" si="21"/>
        <v>7783.6</v>
      </c>
      <c r="J40" s="87">
        <f t="shared" si="21"/>
        <v>9806.4</v>
      </c>
      <c r="K40" s="87">
        <f t="shared" si="21"/>
        <v>11863</v>
      </c>
      <c r="L40" s="87">
        <f t="shared" si="21"/>
        <v>14421</v>
      </c>
      <c r="M40" s="87">
        <f t="shared" si="21"/>
        <v>14697</v>
      </c>
      <c r="N40" s="87">
        <f t="shared" si="21"/>
        <v>16982</v>
      </c>
      <c r="O40" s="87">
        <f t="shared" si="21"/>
        <v>22894</v>
      </c>
      <c r="P40" s="87">
        <f t="shared" si="21"/>
        <v>23064</v>
      </c>
      <c r="Q40" s="87">
        <f t="shared" si="21"/>
        <v>22748</v>
      </c>
      <c r="R40" s="87">
        <f t="shared" si="21"/>
        <v>23292</v>
      </c>
      <c r="S40" s="87">
        <f t="shared" si="21"/>
        <v>23937</v>
      </c>
      <c r="T40" s="87">
        <f t="shared" si="21"/>
        <v>23944.150508366023</v>
      </c>
      <c r="U40" s="87"/>
      <c r="V40" s="87">
        <f>SUM(V36:V39)</f>
        <v>23944.150508366023</v>
      </c>
      <c r="W40" s="87">
        <f>SUM(W36:W39)</f>
        <v>23944.150508366023</v>
      </c>
      <c r="X40" s="87">
        <f>SUM(X36:X39)</f>
        <v>23194.690508366024</v>
      </c>
      <c r="Y40" s="87">
        <f>SUM(Y36:Y39)</f>
        <v>22257.840508366022</v>
      </c>
      <c r="Z40" s="87">
        <f>SUM(Z36:Z39)</f>
        <v>23370.726258366027</v>
      </c>
      <c r="AB40" s="160" t="s">
        <v>39</v>
      </c>
      <c r="AC40" s="162">
        <f>+AC34-AC39</f>
        <v>24171.080107116868</v>
      </c>
      <c r="AD40" s="162">
        <f>+AD34-AD39</f>
        <v>36975.376677944878</v>
      </c>
      <c r="AE40" s="162">
        <f t="shared" ref="AE40:AF40" si="22">+AE34-AE39</f>
        <v>52981.174508890166</v>
      </c>
      <c r="AF40" s="162">
        <f t="shared" si="22"/>
        <v>65978.600759101711</v>
      </c>
      <c r="AG40" s="162">
        <f>+AG34-AG39</f>
        <v>24171.080107116868</v>
      </c>
    </row>
    <row r="41" spans="1:34">
      <c r="A41" s="88" t="s">
        <v>146</v>
      </c>
      <c r="B41" s="87">
        <f t="shared" ref="B41:T41" si="23">SUM(B15,B8)-B40</f>
        <v>1264.8400000000001</v>
      </c>
      <c r="C41" s="87">
        <f t="shared" si="23"/>
        <v>1647.08</v>
      </c>
      <c r="D41" s="87">
        <f t="shared" si="23"/>
        <v>1535.4900000000016</v>
      </c>
      <c r="E41" s="87">
        <f t="shared" si="23"/>
        <v>3611.7500000000018</v>
      </c>
      <c r="F41" s="87">
        <f t="shared" si="23"/>
        <v>3163.3</v>
      </c>
      <c r="G41" s="87">
        <f t="shared" si="23"/>
        <v>3213.8999999999996</v>
      </c>
      <c r="H41" s="87">
        <f t="shared" si="23"/>
        <v>3684.3</v>
      </c>
      <c r="I41" s="87">
        <f t="shared" si="23"/>
        <v>4015.3999999999996</v>
      </c>
      <c r="J41" s="87">
        <f t="shared" si="23"/>
        <v>4587.6000000000004</v>
      </c>
      <c r="K41" s="87">
        <f t="shared" si="23"/>
        <v>6133</v>
      </c>
      <c r="L41" s="87">
        <f t="shared" si="23"/>
        <v>8009</v>
      </c>
      <c r="M41" s="87">
        <f t="shared" si="23"/>
        <v>8555</v>
      </c>
      <c r="N41" s="87">
        <f t="shared" si="23"/>
        <v>9838</v>
      </c>
      <c r="O41" s="87">
        <f t="shared" si="23"/>
        <v>12728</v>
      </c>
      <c r="P41" s="87">
        <f t="shared" si="23"/>
        <v>14057</v>
      </c>
      <c r="Q41" s="87">
        <f t="shared" si="23"/>
        <v>14432</v>
      </c>
      <c r="R41" s="87">
        <f t="shared" si="23"/>
        <v>14983</v>
      </c>
      <c r="S41" s="87">
        <f t="shared" si="23"/>
        <v>14289</v>
      </c>
      <c r="T41" s="87">
        <f t="shared" si="23"/>
        <v>13528.849491633977</v>
      </c>
      <c r="U41" s="87"/>
      <c r="V41" s="87">
        <f>SUM(V15,V8)-V40</f>
        <v>13528.849491633977</v>
      </c>
      <c r="W41" s="87">
        <f>SUM(W15,W8)-W40</f>
        <v>13528.849491633977</v>
      </c>
      <c r="X41" s="87">
        <f>SUM(X15,X8)-X40</f>
        <v>14278.309491633976</v>
      </c>
      <c r="Y41" s="87">
        <f>SUM(Y15,Y8)-Y40</f>
        <v>15215.159491633978</v>
      </c>
      <c r="Z41" s="87">
        <f>SUM(Z15,Z8)-Z40</f>
        <v>15975.923741633975</v>
      </c>
    </row>
    <row r="42" spans="1:34">
      <c r="A42" s="81" t="s">
        <v>134</v>
      </c>
      <c r="B42" s="81">
        <v>0</v>
      </c>
      <c r="C42" s="81">
        <v>55.6</v>
      </c>
      <c r="D42" s="81">
        <v>76.599999999999994</v>
      </c>
      <c r="E42" s="81">
        <v>71.400000000000006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C42" s="81">
        <v>1.26</v>
      </c>
    </row>
    <row r="43" spans="1:34">
      <c r="A43" s="88" t="s">
        <v>145</v>
      </c>
      <c r="B43" s="87">
        <f t="shared" ref="B43:T43" si="24">+B42+B41</f>
        <v>1264.8400000000001</v>
      </c>
      <c r="C43" s="87">
        <f t="shared" si="24"/>
        <v>1702.6799999999998</v>
      </c>
      <c r="D43" s="87">
        <f t="shared" si="24"/>
        <v>1612.0900000000015</v>
      </c>
      <c r="E43" s="87">
        <f t="shared" si="24"/>
        <v>3683.1500000000019</v>
      </c>
      <c r="F43" s="87">
        <f t="shared" si="24"/>
        <v>3163.3</v>
      </c>
      <c r="G43" s="87">
        <f t="shared" si="24"/>
        <v>3213.8999999999996</v>
      </c>
      <c r="H43" s="87">
        <f t="shared" si="24"/>
        <v>3684.3</v>
      </c>
      <c r="I43" s="87">
        <f t="shared" si="24"/>
        <v>4015.3999999999996</v>
      </c>
      <c r="J43" s="87">
        <f t="shared" si="24"/>
        <v>4587.6000000000004</v>
      </c>
      <c r="K43" s="87">
        <f t="shared" si="24"/>
        <v>6133</v>
      </c>
      <c r="L43" s="87">
        <f t="shared" si="24"/>
        <v>8009</v>
      </c>
      <c r="M43" s="87">
        <f t="shared" si="24"/>
        <v>8555</v>
      </c>
      <c r="N43" s="87">
        <f t="shared" si="24"/>
        <v>9838</v>
      </c>
      <c r="O43" s="87">
        <f t="shared" si="24"/>
        <v>12728</v>
      </c>
      <c r="P43" s="87">
        <f t="shared" si="24"/>
        <v>14057</v>
      </c>
      <c r="Q43" s="87">
        <f t="shared" si="24"/>
        <v>14432</v>
      </c>
      <c r="R43" s="87">
        <f t="shared" si="24"/>
        <v>14983</v>
      </c>
      <c r="S43" s="87">
        <f t="shared" si="24"/>
        <v>14289</v>
      </c>
      <c r="T43" s="87">
        <f t="shared" si="24"/>
        <v>13528.849491633977</v>
      </c>
      <c r="U43" s="87"/>
      <c r="V43" s="87">
        <f>+V42+V41</f>
        <v>13528.849491633977</v>
      </c>
      <c r="W43" s="87">
        <f>+W42+W41</f>
        <v>13528.849491633977</v>
      </c>
      <c r="X43" s="87">
        <f>+X42+X41</f>
        <v>14278.309491633976</v>
      </c>
      <c r="Y43" s="87">
        <f>+Y42+Y41</f>
        <v>15215.159491633978</v>
      </c>
      <c r="Z43" s="87">
        <f>+Z42+Z41</f>
        <v>15975.923741633975</v>
      </c>
      <c r="AC43" s="164">
        <f>+AC42*AC35</f>
        <v>5293.5372000000007</v>
      </c>
    </row>
    <row r="44" spans="1:34">
      <c r="A44" s="81" t="s">
        <v>135</v>
      </c>
      <c r="B44" s="81" t="s">
        <v>116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/>
      <c r="V44" s="85">
        <v>0</v>
      </c>
      <c r="W44" s="85">
        <v>0</v>
      </c>
      <c r="X44" s="85">
        <v>0</v>
      </c>
      <c r="Y44" s="85">
        <v>0</v>
      </c>
      <c r="Z44" s="85">
        <v>0</v>
      </c>
    </row>
    <row r="45" spans="1:34">
      <c r="A45" s="81" t="s">
        <v>137</v>
      </c>
      <c r="B45" s="81">
        <v>30.7</v>
      </c>
      <c r="C45" s="81">
        <v>36.9</v>
      </c>
      <c r="D45" s="81">
        <v>21.7</v>
      </c>
      <c r="E45" s="81">
        <v>21.7</v>
      </c>
      <c r="F45" s="81">
        <v>17.2</v>
      </c>
      <c r="G45" s="81">
        <v>21.5</v>
      </c>
      <c r="H45" s="81">
        <v>22.4</v>
      </c>
      <c r="I45" s="81">
        <v>28.6</v>
      </c>
      <c r="J45" s="81">
        <v>61.1</v>
      </c>
      <c r="K45" s="81">
        <v>62.5</v>
      </c>
      <c r="L45" s="81">
        <v>74.099999999999994</v>
      </c>
      <c r="M45" s="81">
        <v>58.6</v>
      </c>
      <c r="N45" s="81">
        <v>74.3</v>
      </c>
      <c r="O45" s="81">
        <v>68.599999999999994</v>
      </c>
      <c r="P45" s="81">
        <v>66.400000000000006</v>
      </c>
      <c r="Q45" s="81">
        <v>61</v>
      </c>
      <c r="R45" s="81">
        <v>61.2</v>
      </c>
      <c r="S45" s="81">
        <v>54.6</v>
      </c>
      <c r="T45" s="81">
        <v>54.619937698100003</v>
      </c>
      <c r="V45" s="81">
        <v>54.619937698100003</v>
      </c>
      <c r="W45" s="81">
        <f>+V45/V43*W43</f>
        <v>54.619937698100003</v>
      </c>
      <c r="X45" s="81">
        <f>+W45/W43*X43</f>
        <v>57.645727772306373</v>
      </c>
      <c r="Y45" s="81">
        <f>+X45/X43*Y43</f>
        <v>61.428066297404776</v>
      </c>
      <c r="Z45" s="81">
        <f>+Y45/Y43*Z43</f>
        <v>64.499494947981248</v>
      </c>
    </row>
    <row r="46" spans="1:34" ht="14" thickBot="1">
      <c r="A46" s="81" t="s">
        <v>120</v>
      </c>
      <c r="B46" s="85">
        <v>0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/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B46" s="81" t="s">
        <v>189</v>
      </c>
    </row>
    <row r="47" spans="1:34" ht="46" thickBot="1">
      <c r="A47" s="88" t="s">
        <v>144</v>
      </c>
      <c r="B47" s="87">
        <f t="shared" ref="B47:T47" si="25">+SUM(B43:B46)</f>
        <v>1295.5400000000002</v>
      </c>
      <c r="C47" s="87">
        <f t="shared" si="25"/>
        <v>1739.58</v>
      </c>
      <c r="D47" s="87">
        <f t="shared" si="25"/>
        <v>1633.7900000000016</v>
      </c>
      <c r="E47" s="87">
        <f t="shared" si="25"/>
        <v>3704.8500000000017</v>
      </c>
      <c r="F47" s="87">
        <f t="shared" si="25"/>
        <v>3180.5</v>
      </c>
      <c r="G47" s="87">
        <f t="shared" si="25"/>
        <v>3235.3999999999996</v>
      </c>
      <c r="H47" s="87">
        <f t="shared" si="25"/>
        <v>3706.7000000000003</v>
      </c>
      <c r="I47" s="87">
        <f t="shared" si="25"/>
        <v>4043.9999999999995</v>
      </c>
      <c r="J47" s="87">
        <f t="shared" si="25"/>
        <v>4648.7000000000007</v>
      </c>
      <c r="K47" s="87">
        <f t="shared" si="25"/>
        <v>6195.5</v>
      </c>
      <c r="L47" s="87">
        <f t="shared" si="25"/>
        <v>8083.1</v>
      </c>
      <c r="M47" s="87">
        <f t="shared" si="25"/>
        <v>8613.6</v>
      </c>
      <c r="N47" s="87">
        <f t="shared" si="25"/>
        <v>9912.2999999999993</v>
      </c>
      <c r="O47" s="87">
        <f t="shared" si="25"/>
        <v>12796.6</v>
      </c>
      <c r="P47" s="87">
        <f t="shared" si="25"/>
        <v>14123.4</v>
      </c>
      <c r="Q47" s="87">
        <f t="shared" si="25"/>
        <v>14493</v>
      </c>
      <c r="R47" s="87">
        <f t="shared" si="25"/>
        <v>15044.2</v>
      </c>
      <c r="S47" s="87">
        <f t="shared" si="25"/>
        <v>14343.6</v>
      </c>
      <c r="T47" s="87">
        <f t="shared" si="25"/>
        <v>13583.469429332077</v>
      </c>
      <c r="U47" s="87"/>
      <c r="V47" s="87">
        <f>+SUM(V43:V46)</f>
        <v>13583.469429332077</v>
      </c>
      <c r="W47" s="87">
        <f>+SUM(W43:W46)</f>
        <v>13583.469429332077</v>
      </c>
      <c r="X47" s="87">
        <f>+SUM(X43:X46)</f>
        <v>14335.955219406282</v>
      </c>
      <c r="Y47" s="87">
        <f>+SUM(Y43:Y46)</f>
        <v>15276.587557931383</v>
      </c>
      <c r="Z47" s="87">
        <f>+SUM(Z43:Z46)</f>
        <v>16040.423236581955</v>
      </c>
      <c r="AB47" s="66" t="s">
        <v>40</v>
      </c>
      <c r="AC47" s="74" t="s">
        <v>115</v>
      </c>
      <c r="AD47" s="75" t="s">
        <v>108</v>
      </c>
      <c r="AE47" s="75" t="s">
        <v>109</v>
      </c>
      <c r="AF47" s="75" t="s">
        <v>110</v>
      </c>
      <c r="AG47" s="88"/>
      <c r="AH47" s="88"/>
    </row>
    <row r="48" spans="1:34" ht="15">
      <c r="A48" s="88" t="s">
        <v>143</v>
      </c>
      <c r="B48" s="93">
        <f t="shared" ref="B48:T48" si="26">+B47/SUM(B15,B8)</f>
        <v>0.18134912302803793</v>
      </c>
      <c r="C48" s="93">
        <f t="shared" si="26"/>
        <v>0.1970681861950993</v>
      </c>
      <c r="D48" s="93">
        <f t="shared" si="26"/>
        <v>0.16128073760377504</v>
      </c>
      <c r="E48" s="93">
        <f t="shared" si="26"/>
        <v>0.34115583303406183</v>
      </c>
      <c r="F48" s="93">
        <f t="shared" si="26"/>
        <v>0.32880181949757054</v>
      </c>
      <c r="G48" s="93">
        <f t="shared" si="26"/>
        <v>0.34146701846965694</v>
      </c>
      <c r="H48" s="93">
        <f t="shared" si="26"/>
        <v>0.36497636864907446</v>
      </c>
      <c r="I48" s="93">
        <f t="shared" si="26"/>
        <v>0.34274091024663106</v>
      </c>
      <c r="J48" s="93">
        <f t="shared" si="26"/>
        <v>0.3229609559538697</v>
      </c>
      <c r="K48" s="93">
        <f t="shared" si="26"/>
        <v>0.34427094909979994</v>
      </c>
      <c r="L48" s="93">
        <f t="shared" si="26"/>
        <v>0.36037004012483281</v>
      </c>
      <c r="M48" s="93">
        <f t="shared" si="26"/>
        <v>0.37044555307070359</v>
      </c>
      <c r="N48" s="93">
        <f t="shared" si="26"/>
        <v>0.36958612975391497</v>
      </c>
      <c r="O48" s="93">
        <f t="shared" si="26"/>
        <v>0.35923305822244683</v>
      </c>
      <c r="P48" s="93">
        <f t="shared" si="26"/>
        <v>0.38046927615096576</v>
      </c>
      <c r="Q48" s="93">
        <f t="shared" si="26"/>
        <v>0.38980634749865517</v>
      </c>
      <c r="R48" s="93">
        <f t="shared" si="26"/>
        <v>0.393055519268452</v>
      </c>
      <c r="S48" s="93">
        <f t="shared" si="26"/>
        <v>0.37523151781509967</v>
      </c>
      <c r="T48" s="93">
        <f t="shared" si="26"/>
        <v>0.36248684197507747</v>
      </c>
      <c r="U48" s="93"/>
      <c r="V48" s="93">
        <f>+V47/SUM(V15,V8)</f>
        <v>0.36248684197507747</v>
      </c>
      <c r="W48" s="93">
        <f>+W47/SUM(W15,W8)</f>
        <v>0.36248684197507747</v>
      </c>
      <c r="X48" s="93">
        <f>+X47/SUM(X15,X8)</f>
        <v>0.38256758784741768</v>
      </c>
      <c r="Y48" s="93">
        <f>+Y47/SUM(Y15,Y8)</f>
        <v>0.40766919002832397</v>
      </c>
      <c r="Z48" s="93">
        <f>+Z47/SUM(Z15,Z8)</f>
        <v>0.40766935016277001</v>
      </c>
      <c r="AA48" s="83">
        <f>+Y48-W48</f>
        <v>4.5182348053246502E-2</v>
      </c>
      <c r="AB48" s="72" t="s">
        <v>58</v>
      </c>
      <c r="AC48" s="73">
        <f>AC10</f>
        <v>0.23141284235820153</v>
      </c>
      <c r="AD48" s="73">
        <f>AD10</f>
        <v>0.24423245935083837</v>
      </c>
      <c r="AE48" s="73">
        <f>AE10</f>
        <v>0.26025740822009336</v>
      </c>
      <c r="AF48" s="73">
        <f>AF10</f>
        <v>0.2732703859729963</v>
      </c>
    </row>
    <row r="49" spans="1:39" ht="15">
      <c r="A49" s="88" t="s">
        <v>142</v>
      </c>
      <c r="B49" s="93">
        <v>0.38700000000000001</v>
      </c>
      <c r="C49" s="93">
        <v>0.35899999999999999</v>
      </c>
      <c r="D49" s="93">
        <v>0.37</v>
      </c>
      <c r="E49" s="93">
        <v>0.36199999999999999</v>
      </c>
      <c r="F49" s="93">
        <v>0.35499999999999998</v>
      </c>
      <c r="G49" s="93">
        <v>0.33800000000000002</v>
      </c>
      <c r="H49" s="93">
        <v>0.32700000000000001</v>
      </c>
      <c r="I49" s="93">
        <v>0.30499999999999999</v>
      </c>
      <c r="J49" s="93">
        <v>0.29699999999999999</v>
      </c>
      <c r="K49" s="93">
        <v>0.28699999999999998</v>
      </c>
      <c r="L49" s="93">
        <v>0.28999999999999998</v>
      </c>
      <c r="M49" s="93">
        <v>0.28599999999999998</v>
      </c>
      <c r="N49" s="93">
        <v>0.27100000000000002</v>
      </c>
      <c r="O49" s="93">
        <v>0.25800000000000001</v>
      </c>
      <c r="P49" s="93">
        <v>0.24099999999999999</v>
      </c>
      <c r="Q49" s="93">
        <v>0.22500000000000001</v>
      </c>
      <c r="R49" s="93">
        <v>0.21</v>
      </c>
      <c r="S49" s="93">
        <v>0.215</v>
      </c>
      <c r="T49" s="93">
        <f>T50/T47</f>
        <v>0.21534642754426508</v>
      </c>
      <c r="U49" s="93"/>
      <c r="V49" s="93">
        <f>V50/V47</f>
        <v>0.21534642754426508</v>
      </c>
      <c r="W49" s="93">
        <f>W50/W47</f>
        <v>0.21534642754426508</v>
      </c>
      <c r="X49" s="93">
        <f>X50/X47</f>
        <v>0.21534642754426508</v>
      </c>
      <c r="Y49" s="93">
        <f>Y50/Y47</f>
        <v>0.21534642754426508</v>
      </c>
      <c r="Z49" s="93">
        <f>Z50/Z47</f>
        <v>0.21534642754426506</v>
      </c>
      <c r="AB49" s="64" t="s">
        <v>30</v>
      </c>
      <c r="AC49" s="156">
        <f>AC36</f>
        <v>42.383348195789999</v>
      </c>
      <c r="AD49" s="156">
        <f t="shared" ref="AD49:AF49" si="27">AD36</f>
        <v>45.431104935696027</v>
      </c>
      <c r="AE49" s="156">
        <f t="shared" si="27"/>
        <v>49.240902525668773</v>
      </c>
      <c r="AF49" s="156">
        <f t="shared" si="27"/>
        <v>52.334629169408338</v>
      </c>
    </row>
    <row r="50" spans="1:39" s="88" customFormat="1" ht="15">
      <c r="A50" s="81" t="s">
        <v>141</v>
      </c>
      <c r="B50" s="85">
        <v>501.57</v>
      </c>
      <c r="C50" s="85">
        <v>624.04999999999995</v>
      </c>
      <c r="D50" s="85">
        <v>604.46</v>
      </c>
      <c r="E50" s="85">
        <v>1340.23</v>
      </c>
      <c r="F50" s="85">
        <v>1129.31</v>
      </c>
      <c r="G50" s="85">
        <v>1094.2</v>
      </c>
      <c r="H50" s="85">
        <v>1211.8</v>
      </c>
      <c r="I50" s="85">
        <v>1233.4100000000001</v>
      </c>
      <c r="J50" s="85">
        <v>1378.56</v>
      </c>
      <c r="K50" s="85">
        <v>1780.87</v>
      </c>
      <c r="L50" s="85">
        <v>2342.61</v>
      </c>
      <c r="M50" s="85">
        <v>2465.98</v>
      </c>
      <c r="N50" s="85">
        <v>2686.65</v>
      </c>
      <c r="O50" s="85">
        <v>3300.33</v>
      </c>
      <c r="P50" s="85">
        <v>3407.62</v>
      </c>
      <c r="Q50" s="85">
        <v>3267.44</v>
      </c>
      <c r="R50" s="85">
        <v>3158.3</v>
      </c>
      <c r="S50" s="85">
        <v>3088.81</v>
      </c>
      <c r="T50" s="85">
        <v>2925.1516152633999</v>
      </c>
      <c r="U50" s="85"/>
      <c r="V50" s="85">
        <v>2925.1516152633999</v>
      </c>
      <c r="W50" s="85">
        <f>+V49*W47</f>
        <v>2925.1516152633999</v>
      </c>
      <c r="X50" s="85">
        <f>+W49*X47</f>
        <v>3087.1967419337038</v>
      </c>
      <c r="Y50" s="85">
        <f>+X49*Y47</f>
        <v>3289.7585556676922</v>
      </c>
      <c r="Z50" s="85">
        <f>+Y49*Z47</f>
        <v>3454.2478402959418</v>
      </c>
      <c r="AB50" s="72" t="s">
        <v>111</v>
      </c>
      <c r="AC50" s="73">
        <f>AC38</f>
        <v>0.15706656281162967</v>
      </c>
      <c r="AD50" s="73">
        <f t="shared" ref="AD50:AF50" si="28">AD38</f>
        <v>0.24027040501490649</v>
      </c>
      <c r="AE50" s="73">
        <f t="shared" si="28"/>
        <v>0.34427798322874059</v>
      </c>
      <c r="AF50" s="73">
        <f t="shared" si="28"/>
        <v>0.42873680506165268</v>
      </c>
      <c r="AG50" s="81"/>
      <c r="AH50" s="81"/>
    </row>
    <row r="51" spans="1:39" ht="15">
      <c r="A51" s="88" t="s">
        <v>119</v>
      </c>
      <c r="B51" s="87">
        <f t="shared" ref="B51:T51" si="29">+B47-B50</f>
        <v>793.97000000000025</v>
      </c>
      <c r="C51" s="87">
        <f t="shared" si="29"/>
        <v>1115.53</v>
      </c>
      <c r="D51" s="87">
        <f t="shared" si="29"/>
        <v>1029.3300000000015</v>
      </c>
      <c r="E51" s="87">
        <f t="shared" si="29"/>
        <v>2364.6200000000017</v>
      </c>
      <c r="F51" s="87">
        <f t="shared" si="29"/>
        <v>2051.19</v>
      </c>
      <c r="G51" s="87">
        <f t="shared" si="29"/>
        <v>2141.1999999999998</v>
      </c>
      <c r="H51" s="87">
        <f t="shared" si="29"/>
        <v>2494.9000000000005</v>
      </c>
      <c r="I51" s="87">
        <f t="shared" si="29"/>
        <v>2810.5899999999992</v>
      </c>
      <c r="J51" s="87">
        <f t="shared" si="29"/>
        <v>3270.1400000000008</v>
      </c>
      <c r="K51" s="87">
        <f t="shared" si="29"/>
        <v>4414.63</v>
      </c>
      <c r="L51" s="87">
        <f t="shared" si="29"/>
        <v>5740.49</v>
      </c>
      <c r="M51" s="87">
        <f t="shared" si="29"/>
        <v>6147.6200000000008</v>
      </c>
      <c r="N51" s="87">
        <f t="shared" si="29"/>
        <v>7225.65</v>
      </c>
      <c r="O51" s="87">
        <f t="shared" si="29"/>
        <v>9496.27</v>
      </c>
      <c r="P51" s="87">
        <f t="shared" si="29"/>
        <v>10715.779999999999</v>
      </c>
      <c r="Q51" s="87">
        <f t="shared" si="29"/>
        <v>11225.56</v>
      </c>
      <c r="R51" s="87">
        <f t="shared" si="29"/>
        <v>11885.900000000001</v>
      </c>
      <c r="S51" s="87">
        <f t="shared" si="29"/>
        <v>11254.79</v>
      </c>
      <c r="T51" s="87">
        <f t="shared" si="29"/>
        <v>10658.317814068678</v>
      </c>
      <c r="U51" s="87"/>
      <c r="V51" s="87">
        <f>+V47-V50</f>
        <v>10658.317814068678</v>
      </c>
      <c r="W51" s="87">
        <f>+W47-W50</f>
        <v>10658.317814068678</v>
      </c>
      <c r="X51" s="87">
        <f>+X47-X50</f>
        <v>11248.758477472578</v>
      </c>
      <c r="Y51" s="87">
        <f>+Y47-Y50</f>
        <v>11986.82900226369</v>
      </c>
      <c r="Z51" s="87">
        <f>+Z47-Z50</f>
        <v>12586.175396286013</v>
      </c>
      <c r="AA51" s="85">
        <f>+Y51-V51</f>
        <v>1328.5111881950124</v>
      </c>
      <c r="AB51" s="64" t="s">
        <v>39</v>
      </c>
      <c r="AC51" s="105">
        <f>AC40</f>
        <v>24171.080107116868</v>
      </c>
      <c r="AD51" s="105">
        <f t="shared" ref="AD51:AF51" si="30">AD40</f>
        <v>36975.376677944878</v>
      </c>
      <c r="AE51" s="105">
        <f t="shared" si="30"/>
        <v>52981.174508890166</v>
      </c>
      <c r="AF51" s="105">
        <f t="shared" si="30"/>
        <v>65978.600759101711</v>
      </c>
    </row>
    <row r="52" spans="1:39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106">
        <f>+X53-W53</f>
        <v>1.5756428986307469E-2</v>
      </c>
      <c r="Y52" s="106">
        <f>+Y53-X53</f>
        <v>1.9696061825610733E-2</v>
      </c>
      <c r="Z52" s="85"/>
      <c r="AA52" s="85">
        <f>+Z51-W51</f>
        <v>1927.8575822173352</v>
      </c>
    </row>
    <row r="53" spans="1:39" ht="15">
      <c r="A53" s="81" t="s">
        <v>91</v>
      </c>
      <c r="B53" s="92">
        <f t="shared" ref="B53:T53" si="31">B51/SUM(B15,B8)</f>
        <v>0.11113957362225119</v>
      </c>
      <c r="C53" s="92">
        <f t="shared" si="31"/>
        <v>0.1263727300533572</v>
      </c>
      <c r="D53" s="92">
        <f t="shared" si="31"/>
        <v>0.10161104036485341</v>
      </c>
      <c r="E53" s="92">
        <f t="shared" si="31"/>
        <v>0.21774266324115782</v>
      </c>
      <c r="F53" s="92">
        <f t="shared" si="31"/>
        <v>0.21205313759950378</v>
      </c>
      <c r="G53" s="92">
        <f t="shared" si="31"/>
        <v>0.22598416886543535</v>
      </c>
      <c r="H53" s="92">
        <f t="shared" si="31"/>
        <v>0.24565773926742818</v>
      </c>
      <c r="I53" s="92">
        <f t="shared" si="31"/>
        <v>0.23820578015086019</v>
      </c>
      <c r="J53" s="92">
        <f t="shared" si="31"/>
        <v>0.2271877171043491</v>
      </c>
      <c r="K53" s="92">
        <f t="shared" si="31"/>
        <v>0.2453117359413203</v>
      </c>
      <c r="L53" s="92">
        <f t="shared" si="31"/>
        <v>0.25592911279536334</v>
      </c>
      <c r="M53" s="92">
        <f t="shared" si="31"/>
        <v>0.26439102012730092</v>
      </c>
      <c r="N53" s="92">
        <f t="shared" si="31"/>
        <v>0.26941275167785234</v>
      </c>
      <c r="O53" s="92">
        <f t="shared" si="31"/>
        <v>0.26658441412610184</v>
      </c>
      <c r="P53" s="92">
        <f t="shared" si="31"/>
        <v>0.28867164138897117</v>
      </c>
      <c r="Q53" s="92">
        <f t="shared" si="31"/>
        <v>0.30192469069392147</v>
      </c>
      <c r="R53" s="92">
        <f t="shared" si="31"/>
        <v>0.31053951665578056</v>
      </c>
      <c r="S53" s="92">
        <f t="shared" si="31"/>
        <v>0.29442761471249934</v>
      </c>
      <c r="T53" s="92">
        <f t="shared" si="31"/>
        <v>0.28442659552394201</v>
      </c>
      <c r="U53" s="92"/>
      <c r="V53" s="92">
        <f>V51/SUM(V15,V8)</f>
        <v>0.28442659552394201</v>
      </c>
      <c r="W53" s="102">
        <f>W51/SUM(W15,W8)</f>
        <v>0.28442659552394201</v>
      </c>
      <c r="X53" s="92">
        <f>X51/SUM(X15,X8)</f>
        <v>0.30018302451024947</v>
      </c>
      <c r="Y53" s="92">
        <f>Y51/SUM(Y15,Y8)</f>
        <v>0.31987908633586021</v>
      </c>
      <c r="Z53" s="92">
        <f>Z51/SUM(Z15,Z8)</f>
        <v>0.31987921198592545</v>
      </c>
      <c r="AC53" s="85">
        <f>+AC49-AC37</f>
        <v>5.7533481957899966</v>
      </c>
    </row>
    <row r="54" spans="1:39" s="88" customFormat="1">
      <c r="A54" s="81" t="s">
        <v>185</v>
      </c>
      <c r="B54" s="109">
        <f t="shared" ref="B54:T54" si="32">SUM(B8,B15)/B56</f>
        <v>3.0544367768913059</v>
      </c>
      <c r="C54" s="109">
        <f t="shared" si="32"/>
        <v>3.4501856556576116</v>
      </c>
      <c r="D54" s="109">
        <f t="shared" si="32"/>
        <v>6.1631359283550129</v>
      </c>
      <c r="E54" s="109">
        <f t="shared" si="32"/>
        <v>6.8183787381255847</v>
      </c>
      <c r="F54" s="109">
        <f t="shared" si="32"/>
        <v>5.2028033713606465</v>
      </c>
      <c r="G54" s="109">
        <f t="shared" si="32"/>
        <v>10.625056068897461</v>
      </c>
      <c r="H54" s="109">
        <f t="shared" si="32"/>
        <v>15.796431959933431</v>
      </c>
      <c r="I54" s="109">
        <f t="shared" si="32"/>
        <v>2.0191493184793488</v>
      </c>
      <c r="J54" s="109">
        <f t="shared" si="32"/>
        <v>1.0683121573389127</v>
      </c>
      <c r="K54" s="109">
        <f t="shared" si="32"/>
        <v>0.99186107331096751</v>
      </c>
      <c r="L54" s="109">
        <f t="shared" si="32"/>
        <v>1.05161788809998</v>
      </c>
      <c r="M54" s="109">
        <f t="shared" si="32"/>
        <v>0.83424284891134393</v>
      </c>
      <c r="N54" s="109">
        <f t="shared" si="32"/>
        <v>0.91362963730061619</v>
      </c>
      <c r="O54" s="109">
        <f t="shared" si="32"/>
        <v>1.1168147047582979</v>
      </c>
      <c r="P54" s="109">
        <f t="shared" si="32"/>
        <v>1.1179431364146011</v>
      </c>
      <c r="Q54" s="109">
        <f t="shared" si="32"/>
        <v>1.0246579329138428</v>
      </c>
      <c r="R54" s="109">
        <f t="shared" si="32"/>
        <v>0.99036723929860004</v>
      </c>
      <c r="S54" s="109">
        <f t="shared" si="32"/>
        <v>0.84636146050822425</v>
      </c>
      <c r="T54" s="109">
        <f t="shared" si="32"/>
        <v>0.81361182814819455</v>
      </c>
      <c r="U54" s="85"/>
      <c r="V54" s="109">
        <f>SUM(V8,V15)/V56</f>
        <v>0.81361182814819455</v>
      </c>
      <c r="W54" s="109">
        <f>SUM(W8,W15)/W56</f>
        <v>0.81361182814819455</v>
      </c>
      <c r="X54" s="109">
        <f>SUM(X8,X15)/X56</f>
        <v>0.81361182814819455</v>
      </c>
      <c r="Y54" s="109">
        <f>SUM(Y8,Y15)/Y56</f>
        <v>0.81361182814819455</v>
      </c>
      <c r="Z54" s="109">
        <f>SUM(Z8,Z15)/Z56</f>
        <v>0.85429241955560431</v>
      </c>
      <c r="AB54" s="81"/>
      <c r="AC54" s="81"/>
      <c r="AD54" s="81"/>
      <c r="AE54" s="81"/>
      <c r="AF54" s="81"/>
      <c r="AG54" s="81"/>
      <c r="AH54" s="81"/>
    </row>
    <row r="55" spans="1:39" s="88" customFormat="1">
      <c r="A55" s="81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5"/>
      <c r="V55" s="85"/>
      <c r="W55" s="85"/>
      <c r="X55" s="85"/>
      <c r="Y55" s="85"/>
      <c r="Z55" s="85"/>
      <c r="AB55" s="81"/>
      <c r="AC55" s="81"/>
      <c r="AD55" s="81"/>
      <c r="AE55" s="81"/>
      <c r="AF55" s="81"/>
      <c r="AG55" s="81"/>
      <c r="AH55" s="81"/>
    </row>
    <row r="56" spans="1:39" s="88" customFormat="1">
      <c r="A56" s="81" t="s">
        <v>187</v>
      </c>
      <c r="B56" s="85">
        <v>2338.86</v>
      </c>
      <c r="C56" s="85">
        <v>2558.5</v>
      </c>
      <c r="D56" s="85">
        <v>1643.66</v>
      </c>
      <c r="E56" s="85">
        <v>1592.71</v>
      </c>
      <c r="F56" s="85">
        <v>1859.19</v>
      </c>
      <c r="G56" s="85">
        <v>891.76</v>
      </c>
      <c r="H56" s="85">
        <v>642.92999999999995</v>
      </c>
      <c r="I56" s="85">
        <v>5843.55</v>
      </c>
      <c r="J56" s="85">
        <v>13473.59</v>
      </c>
      <c r="K56" s="85">
        <v>18143.669999999998</v>
      </c>
      <c r="L56" s="85">
        <v>21329.040000000001</v>
      </c>
      <c r="M56" s="85">
        <v>27871.98</v>
      </c>
      <c r="N56" s="85">
        <v>29355.439999999999</v>
      </c>
      <c r="O56" s="85">
        <v>31896.07</v>
      </c>
      <c r="P56" s="85">
        <v>33204.730000000003</v>
      </c>
      <c r="Q56" s="85">
        <v>36285.279999999999</v>
      </c>
      <c r="R56" s="85">
        <v>38647.279999999999</v>
      </c>
      <c r="S56" s="85">
        <v>45165.1</v>
      </c>
      <c r="T56" s="85">
        <v>46057.59</v>
      </c>
      <c r="U56" s="85"/>
      <c r="V56" s="85">
        <f>+T56</f>
        <v>46057.59</v>
      </c>
      <c r="W56" s="85">
        <f>+W8/V54</f>
        <v>46057.59</v>
      </c>
      <c r="X56" s="85">
        <f>+W56</f>
        <v>46057.59</v>
      </c>
      <c r="Y56" s="85">
        <f>+W56</f>
        <v>46057.59</v>
      </c>
      <c r="Z56" s="85">
        <f>+V56</f>
        <v>46057.59</v>
      </c>
      <c r="AA56" s="88">
        <v>31</v>
      </c>
      <c r="AB56" s="81"/>
      <c r="AC56" s="81"/>
      <c r="AD56" s="81"/>
      <c r="AE56" s="81"/>
      <c r="AF56" s="81"/>
      <c r="AG56" s="81"/>
      <c r="AH56" s="81"/>
      <c r="AI56" s="88">
        <v>647.28</v>
      </c>
      <c r="AJ56" s="88">
        <v>45</v>
      </c>
      <c r="AK56" s="88">
        <v>165.1</v>
      </c>
      <c r="AL56" s="88">
        <v>46</v>
      </c>
      <c r="AM56" s="88">
        <v>57.59</v>
      </c>
    </row>
    <row r="58" spans="1:39" ht="15">
      <c r="A58" s="81" t="s">
        <v>184</v>
      </c>
      <c r="B58" s="92">
        <f t="shared" ref="B58:T58" si="33">+B54*B53</f>
        <v>0.33946880103982291</v>
      </c>
      <c r="C58" s="92">
        <f t="shared" si="33"/>
        <v>0.43600938049638455</v>
      </c>
      <c r="D58" s="92">
        <f t="shared" si="33"/>
        <v>0.62624265359015951</v>
      </c>
      <c r="E58" s="92">
        <f t="shared" si="33"/>
        <v>1.4846519454263498</v>
      </c>
      <c r="F58" s="92">
        <f t="shared" si="33"/>
        <v>1.1032707792103014</v>
      </c>
      <c r="G58" s="92">
        <f t="shared" si="33"/>
        <v>2.4010944648784425</v>
      </c>
      <c r="H58" s="92">
        <f t="shared" si="33"/>
        <v>3.880515763768996</v>
      </c>
      <c r="I58" s="92">
        <f t="shared" si="33"/>
        <v>0.48097303864945096</v>
      </c>
      <c r="J58" s="92">
        <f t="shared" si="33"/>
        <v>0.24270740018064979</v>
      </c>
      <c r="K58" s="92">
        <f t="shared" si="33"/>
        <v>0.24331516170653461</v>
      </c>
      <c r="L58" s="92">
        <f t="shared" si="33"/>
        <v>0.26913963310116157</v>
      </c>
      <c r="M58" s="92">
        <f t="shared" si="33"/>
        <v>0.22056631785757599</v>
      </c>
      <c r="N58" s="92">
        <f t="shared" si="33"/>
        <v>0.24614347459959721</v>
      </c>
      <c r="O58" s="92">
        <f t="shared" si="33"/>
        <v>0.29772539375540624</v>
      </c>
      <c r="P58" s="92">
        <f t="shared" si="33"/>
        <v>0.32271848016833737</v>
      </c>
      <c r="Q58" s="92">
        <f t="shared" si="33"/>
        <v>0.3093695294620849</v>
      </c>
      <c r="R58" s="92">
        <f t="shared" si="33"/>
        <v>0.30754816380350702</v>
      </c>
      <c r="S58" s="92">
        <f t="shared" si="33"/>
        <v>0.24919218600202367</v>
      </c>
      <c r="T58" s="92">
        <f t="shared" si="33"/>
        <v>0.23141284235820153</v>
      </c>
      <c r="U58" s="92"/>
      <c r="V58" s="101">
        <f>+V54*V53</f>
        <v>0.23141284235820153</v>
      </c>
      <c r="W58" s="101">
        <f>+W54*W53</f>
        <v>0.23141284235820153</v>
      </c>
      <c r="X58" s="101">
        <f>+X54*X53</f>
        <v>0.24423245935083837</v>
      </c>
      <c r="Y58" s="101">
        <f>+Y54*Y53</f>
        <v>0.26025740822009336</v>
      </c>
      <c r="Z58" s="101">
        <f>+Z54*Z53</f>
        <v>0.2732703859729963</v>
      </c>
      <c r="AB58" s="88"/>
      <c r="AC58" s="88"/>
      <c r="AD58" s="88"/>
      <c r="AE58" s="88"/>
      <c r="AF58" s="88"/>
      <c r="AG58" s="88"/>
      <c r="AH58" s="88"/>
    </row>
    <row r="59" spans="1:39">
      <c r="A59" s="81" t="s">
        <v>186</v>
      </c>
      <c r="B59" s="83">
        <v>0.33900000000000002</v>
      </c>
      <c r="C59" s="83">
        <v>0.436</v>
      </c>
      <c r="D59" s="83">
        <v>0.626</v>
      </c>
      <c r="E59" s="83">
        <v>1.4850000000000001</v>
      </c>
      <c r="F59" s="83">
        <v>1.103</v>
      </c>
      <c r="G59" s="83">
        <v>2.4009999999999998</v>
      </c>
      <c r="H59" s="83">
        <v>3.8809999999999998</v>
      </c>
      <c r="I59" s="83">
        <v>0.48099999999999998</v>
      </c>
      <c r="J59" s="83">
        <v>0.24299999999999999</v>
      </c>
      <c r="K59" s="83">
        <v>0.24299999999999999</v>
      </c>
      <c r="L59" s="83">
        <v>0.26900000000000002</v>
      </c>
      <c r="M59" s="83">
        <v>0.221</v>
      </c>
      <c r="N59" s="83">
        <v>0.246</v>
      </c>
      <c r="O59" s="83">
        <v>0.29799999999999999</v>
      </c>
      <c r="P59" s="83">
        <v>0.32300000000000001</v>
      </c>
      <c r="Q59" s="83">
        <v>0.309</v>
      </c>
      <c r="R59" s="83">
        <v>0.308</v>
      </c>
      <c r="S59" s="83">
        <v>0.249</v>
      </c>
      <c r="T59" s="83">
        <v>0.23100000000000001</v>
      </c>
      <c r="U59" s="85"/>
      <c r="V59" s="84"/>
      <c r="W59" s="110"/>
      <c r="AB59" s="98">
        <f>+Y51/V51-1</f>
        <v>0.12464548452865754</v>
      </c>
    </row>
    <row r="60" spans="1:39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4"/>
      <c r="W60" s="83"/>
    </row>
    <row r="61" spans="1:39">
      <c r="A61" s="88" t="s">
        <v>139</v>
      </c>
      <c r="V61" s="89"/>
    </row>
    <row r="62" spans="1:39">
      <c r="A62" s="81" t="s">
        <v>138</v>
      </c>
      <c r="B62" s="85">
        <v>813.69</v>
      </c>
      <c r="C62" s="85">
        <v>1289.76</v>
      </c>
      <c r="D62" s="85">
        <v>6296.8</v>
      </c>
      <c r="E62" s="85">
        <v>2561.1</v>
      </c>
      <c r="F62" s="85">
        <v>2224</v>
      </c>
      <c r="G62" s="85">
        <v>2307</v>
      </c>
      <c r="H62" s="85">
        <v>2681</v>
      </c>
      <c r="I62" s="85">
        <v>2886</v>
      </c>
      <c r="J62" s="85">
        <v>3381</v>
      </c>
      <c r="K62" s="85">
        <v>4274</v>
      </c>
      <c r="L62" s="85">
        <v>5521</v>
      </c>
      <c r="M62" s="85">
        <v>5593</v>
      </c>
      <c r="N62" s="85">
        <v>6135</v>
      </c>
      <c r="O62" s="85">
        <v>8547</v>
      </c>
      <c r="P62" s="85">
        <v>9981</v>
      </c>
      <c r="Q62" s="85">
        <v>10925</v>
      </c>
      <c r="R62" s="85">
        <v>10955</v>
      </c>
      <c r="S62" s="85">
        <v>9938</v>
      </c>
      <c r="T62" s="85">
        <v>9938</v>
      </c>
      <c r="U62" s="85"/>
      <c r="V62" s="84"/>
    </row>
    <row r="63" spans="1:39">
      <c r="A63" s="81" t="s">
        <v>137</v>
      </c>
      <c r="B63" s="81">
        <v>30.7</v>
      </c>
      <c r="C63" s="81">
        <v>36.9</v>
      </c>
      <c r="D63" s="81">
        <v>21.7</v>
      </c>
      <c r="E63" s="81">
        <v>21.7</v>
      </c>
      <c r="F63" s="81">
        <v>17.2</v>
      </c>
      <c r="G63" s="81">
        <v>21.5</v>
      </c>
      <c r="H63" s="81">
        <v>22.4</v>
      </c>
      <c r="I63" s="81">
        <v>28.6</v>
      </c>
      <c r="J63" s="81">
        <v>61.1</v>
      </c>
      <c r="K63" s="81">
        <v>62.5</v>
      </c>
      <c r="L63" s="81">
        <v>74.099999999999994</v>
      </c>
      <c r="M63" s="81">
        <v>58.6</v>
      </c>
      <c r="N63" s="81">
        <v>74.3</v>
      </c>
      <c r="O63" s="81">
        <v>68.599999999999994</v>
      </c>
      <c r="P63" s="81">
        <v>66.400000000000006</v>
      </c>
      <c r="Q63" s="81">
        <v>61</v>
      </c>
      <c r="R63" s="81">
        <v>61.2</v>
      </c>
      <c r="S63" s="81">
        <v>54.6</v>
      </c>
      <c r="T63" s="81">
        <v>54.6</v>
      </c>
      <c r="V63" s="89"/>
      <c r="AB63" s="81">
        <v>896.07</v>
      </c>
      <c r="AC63" s="81">
        <v>33</v>
      </c>
      <c r="AE63" s="81">
        <v>36</v>
      </c>
      <c r="AF63" s="81">
        <v>285.27999999999997</v>
      </c>
      <c r="AG63" s="81">
        <v>204.73</v>
      </c>
      <c r="AH63" s="81">
        <v>38</v>
      </c>
    </row>
    <row r="64" spans="1:39">
      <c r="A64" s="88" t="s">
        <v>136</v>
      </c>
      <c r="B64" s="87">
        <f t="shared" ref="B64:T64" si="34">B63+B62</f>
        <v>844.3900000000001</v>
      </c>
      <c r="C64" s="87">
        <f t="shared" si="34"/>
        <v>1326.66</v>
      </c>
      <c r="D64" s="87">
        <f t="shared" si="34"/>
        <v>6318.5</v>
      </c>
      <c r="E64" s="87">
        <f t="shared" si="34"/>
        <v>2582.7999999999997</v>
      </c>
      <c r="F64" s="87">
        <f t="shared" si="34"/>
        <v>2241.1999999999998</v>
      </c>
      <c r="G64" s="87">
        <f t="shared" si="34"/>
        <v>2328.5</v>
      </c>
      <c r="H64" s="87">
        <f t="shared" si="34"/>
        <v>2703.4</v>
      </c>
      <c r="I64" s="87">
        <f t="shared" si="34"/>
        <v>2914.6</v>
      </c>
      <c r="J64" s="87">
        <f t="shared" si="34"/>
        <v>3442.1</v>
      </c>
      <c r="K64" s="87">
        <f t="shared" si="34"/>
        <v>4336.5</v>
      </c>
      <c r="L64" s="87">
        <f t="shared" si="34"/>
        <v>5595.1</v>
      </c>
      <c r="M64" s="87">
        <f t="shared" si="34"/>
        <v>5651.6</v>
      </c>
      <c r="N64" s="87">
        <f t="shared" si="34"/>
        <v>6209.3</v>
      </c>
      <c r="O64" s="87">
        <f t="shared" si="34"/>
        <v>8615.6</v>
      </c>
      <c r="P64" s="87">
        <f t="shared" si="34"/>
        <v>10047.4</v>
      </c>
      <c r="Q64" s="87">
        <f t="shared" si="34"/>
        <v>10986</v>
      </c>
      <c r="R64" s="87">
        <f t="shared" si="34"/>
        <v>11016.2</v>
      </c>
      <c r="S64" s="87">
        <f t="shared" si="34"/>
        <v>9992.6</v>
      </c>
      <c r="T64" s="87">
        <f t="shared" si="34"/>
        <v>9992.6</v>
      </c>
      <c r="U64" s="87"/>
      <c r="V64" s="86"/>
    </row>
    <row r="65" spans="1:22">
      <c r="A65" s="81" t="s">
        <v>135</v>
      </c>
      <c r="B65" s="81" t="s">
        <v>116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/>
      <c r="V65" s="84"/>
    </row>
    <row r="66" spans="1:22">
      <c r="A66" s="81" t="s">
        <v>134</v>
      </c>
      <c r="B66" s="81">
        <v>0</v>
      </c>
      <c r="C66" s="81">
        <v>55.6</v>
      </c>
      <c r="D66" s="81">
        <v>76.599999999999994</v>
      </c>
      <c r="E66" s="81">
        <v>71.400000000000006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V66" s="89"/>
    </row>
    <row r="67" spans="1:22">
      <c r="A67" s="81" t="s">
        <v>133</v>
      </c>
      <c r="B67" s="81">
        <v>-146.5</v>
      </c>
      <c r="C67" s="81">
        <v>-225.9</v>
      </c>
      <c r="D67" s="90">
        <v>-1544.6</v>
      </c>
      <c r="E67" s="81">
        <v>-165.4</v>
      </c>
      <c r="F67" s="81">
        <v>-407.7</v>
      </c>
      <c r="G67" s="81">
        <v>-226.1</v>
      </c>
      <c r="H67" s="81">
        <v>-179.7</v>
      </c>
      <c r="I67" s="81">
        <v>-361.6</v>
      </c>
      <c r="J67" s="81">
        <v>-384.4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V67" s="89"/>
    </row>
    <row r="68" spans="1:22">
      <c r="A68" s="81" t="s">
        <v>132</v>
      </c>
      <c r="B68" s="87">
        <f t="shared" ref="B68:T68" si="35">SUM(B65:B67)</f>
        <v>-146.5</v>
      </c>
      <c r="C68" s="87">
        <f t="shared" si="35"/>
        <v>-170.3</v>
      </c>
      <c r="D68" s="87">
        <f t="shared" si="35"/>
        <v>-1468</v>
      </c>
      <c r="E68" s="87">
        <f t="shared" si="35"/>
        <v>-94</v>
      </c>
      <c r="F68" s="87">
        <f t="shared" si="35"/>
        <v>-407.7</v>
      </c>
      <c r="G68" s="87">
        <f t="shared" si="35"/>
        <v>-226.1</v>
      </c>
      <c r="H68" s="87">
        <f t="shared" si="35"/>
        <v>-179.7</v>
      </c>
      <c r="I68" s="87">
        <f t="shared" si="35"/>
        <v>-361.6</v>
      </c>
      <c r="J68" s="87">
        <f t="shared" si="35"/>
        <v>-384.4</v>
      </c>
      <c r="K68" s="87">
        <f t="shared" si="35"/>
        <v>0</v>
      </c>
      <c r="L68" s="87">
        <f t="shared" si="35"/>
        <v>0</v>
      </c>
      <c r="M68" s="87">
        <f t="shared" si="35"/>
        <v>0</v>
      </c>
      <c r="N68" s="87">
        <f t="shared" si="35"/>
        <v>0</v>
      </c>
      <c r="O68" s="87">
        <f t="shared" si="35"/>
        <v>0</v>
      </c>
      <c r="P68" s="87">
        <f t="shared" si="35"/>
        <v>0</v>
      </c>
      <c r="Q68" s="87">
        <f t="shared" si="35"/>
        <v>0</v>
      </c>
      <c r="R68" s="87">
        <f t="shared" si="35"/>
        <v>0</v>
      </c>
      <c r="S68" s="87">
        <f t="shared" si="35"/>
        <v>0</v>
      </c>
      <c r="T68" s="87">
        <f t="shared" si="35"/>
        <v>0</v>
      </c>
      <c r="U68" s="87"/>
      <c r="V68" s="86"/>
    </row>
    <row r="69" spans="1:22">
      <c r="A69" s="88" t="s">
        <v>131</v>
      </c>
      <c r="B69" s="87">
        <f t="shared" ref="B69:T69" si="36">+B64+B68</f>
        <v>697.8900000000001</v>
      </c>
      <c r="C69" s="87">
        <f t="shared" si="36"/>
        <v>1156.3600000000001</v>
      </c>
      <c r="D69" s="87">
        <f t="shared" si="36"/>
        <v>4850.5</v>
      </c>
      <c r="E69" s="87">
        <f t="shared" si="36"/>
        <v>2488.7999999999997</v>
      </c>
      <c r="F69" s="87">
        <f t="shared" si="36"/>
        <v>1833.4999999999998</v>
      </c>
      <c r="G69" s="87">
        <f t="shared" si="36"/>
        <v>2102.4</v>
      </c>
      <c r="H69" s="87">
        <f t="shared" si="36"/>
        <v>2523.7000000000003</v>
      </c>
      <c r="I69" s="87">
        <f t="shared" si="36"/>
        <v>2553</v>
      </c>
      <c r="J69" s="87">
        <f t="shared" si="36"/>
        <v>3057.7</v>
      </c>
      <c r="K69" s="87">
        <f t="shared" si="36"/>
        <v>4336.5</v>
      </c>
      <c r="L69" s="87">
        <f t="shared" si="36"/>
        <v>5595.1</v>
      </c>
      <c r="M69" s="87">
        <f t="shared" si="36"/>
        <v>5651.6</v>
      </c>
      <c r="N69" s="87">
        <f t="shared" si="36"/>
        <v>6209.3</v>
      </c>
      <c r="O69" s="87">
        <f t="shared" si="36"/>
        <v>8615.6</v>
      </c>
      <c r="P69" s="87">
        <f t="shared" si="36"/>
        <v>10047.4</v>
      </c>
      <c r="Q69" s="87">
        <f t="shared" si="36"/>
        <v>10986</v>
      </c>
      <c r="R69" s="87">
        <f t="shared" si="36"/>
        <v>11016.2</v>
      </c>
      <c r="S69" s="87">
        <f t="shared" si="36"/>
        <v>9992.6</v>
      </c>
      <c r="T69" s="87">
        <f t="shared" si="36"/>
        <v>9992.6</v>
      </c>
      <c r="U69" s="87"/>
      <c r="V69" s="86"/>
    </row>
    <row r="70" spans="1:22">
      <c r="A70" s="81" t="s">
        <v>130</v>
      </c>
      <c r="B70" s="81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V70" s="89"/>
    </row>
    <row r="71" spans="1:22">
      <c r="A71" s="81" t="s">
        <v>129</v>
      </c>
      <c r="B71" s="81">
        <v>0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V71" s="89"/>
    </row>
    <row r="72" spans="1:22">
      <c r="A72" s="81" t="s">
        <v>128</v>
      </c>
      <c r="B72" s="81">
        <v>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V72" s="89"/>
    </row>
    <row r="73" spans="1:22">
      <c r="A73" s="81" t="s">
        <v>127</v>
      </c>
      <c r="B73" s="81">
        <v>0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V73" s="89"/>
    </row>
    <row r="74" spans="1:22">
      <c r="A74" s="81" t="s">
        <v>126</v>
      </c>
      <c r="B74" s="81">
        <v>0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V74" s="89"/>
    </row>
    <row r="75" spans="1:22">
      <c r="A75" s="81" t="s">
        <v>125</v>
      </c>
      <c r="B75" s="81">
        <v>83.4</v>
      </c>
      <c r="C75" s="81">
        <v>-109.2</v>
      </c>
      <c r="D75" s="90">
        <v>-7043.3</v>
      </c>
      <c r="E75" s="81">
        <v>-194.1</v>
      </c>
      <c r="F75" s="81">
        <v>163</v>
      </c>
      <c r="G75" s="81">
        <v>15</v>
      </c>
      <c r="H75" s="81">
        <v>-81</v>
      </c>
      <c r="I75" s="81">
        <v>326</v>
      </c>
      <c r="J75" s="81">
        <v>121</v>
      </c>
      <c r="K75" s="81">
        <v>76</v>
      </c>
      <c r="L75" s="81">
        <v>115</v>
      </c>
      <c r="M75" s="81">
        <v>637</v>
      </c>
      <c r="N75" s="90">
        <v>1595</v>
      </c>
      <c r="O75" s="90">
        <v>1317</v>
      </c>
      <c r="P75" s="90">
        <v>1095</v>
      </c>
      <c r="Q75" s="81">
        <v>534</v>
      </c>
      <c r="R75" s="90">
        <v>1279</v>
      </c>
      <c r="S75" s="90">
        <v>1455</v>
      </c>
      <c r="T75" s="90">
        <v>1455</v>
      </c>
      <c r="U75" s="90"/>
      <c r="V75" s="91"/>
    </row>
    <row r="76" spans="1:22">
      <c r="A76" s="88" t="s">
        <v>124</v>
      </c>
      <c r="B76" s="87">
        <f t="shared" ref="B76:T76" si="37">SUM(B70:B75)</f>
        <v>83.4</v>
      </c>
      <c r="C76" s="87">
        <f t="shared" si="37"/>
        <v>-109.2</v>
      </c>
      <c r="D76" s="87">
        <f t="shared" si="37"/>
        <v>-7043.3</v>
      </c>
      <c r="E76" s="87">
        <f t="shared" si="37"/>
        <v>-194.1</v>
      </c>
      <c r="F76" s="87">
        <f t="shared" si="37"/>
        <v>163</v>
      </c>
      <c r="G76" s="87">
        <f t="shared" si="37"/>
        <v>15</v>
      </c>
      <c r="H76" s="87">
        <f t="shared" si="37"/>
        <v>-81</v>
      </c>
      <c r="I76" s="87">
        <f t="shared" si="37"/>
        <v>326</v>
      </c>
      <c r="J76" s="87">
        <f t="shared" si="37"/>
        <v>121</v>
      </c>
      <c r="K76" s="87">
        <f t="shared" si="37"/>
        <v>76</v>
      </c>
      <c r="L76" s="87">
        <f t="shared" si="37"/>
        <v>115</v>
      </c>
      <c r="M76" s="87">
        <f t="shared" si="37"/>
        <v>637</v>
      </c>
      <c r="N76" s="87">
        <f t="shared" si="37"/>
        <v>1595</v>
      </c>
      <c r="O76" s="87">
        <f t="shared" si="37"/>
        <v>1317</v>
      </c>
      <c r="P76" s="87">
        <f t="shared" si="37"/>
        <v>1095</v>
      </c>
      <c r="Q76" s="87">
        <f t="shared" si="37"/>
        <v>534</v>
      </c>
      <c r="R76" s="87">
        <f t="shared" si="37"/>
        <v>1279</v>
      </c>
      <c r="S76" s="87">
        <f t="shared" si="37"/>
        <v>1455</v>
      </c>
      <c r="T76" s="87">
        <f t="shared" si="37"/>
        <v>1455</v>
      </c>
      <c r="U76" s="87"/>
      <c r="V76" s="86"/>
    </row>
    <row r="77" spans="1:22">
      <c r="A77" s="81" t="s">
        <v>123</v>
      </c>
      <c r="B77" s="81">
        <v>12.5</v>
      </c>
      <c r="C77" s="81">
        <v>68.3</v>
      </c>
      <c r="D77" s="90">
        <v>3222.2</v>
      </c>
      <c r="E77" s="81">
        <v>69.900000000000006</v>
      </c>
      <c r="F77" s="81">
        <v>54.7</v>
      </c>
      <c r="G77" s="81">
        <v>23.8</v>
      </c>
      <c r="H77" s="81">
        <v>52.2</v>
      </c>
      <c r="I77" s="81">
        <v>-68.400000000000006</v>
      </c>
      <c r="J77" s="81">
        <v>50.4</v>
      </c>
      <c r="K77" s="81">
        <v>-68.900000000000006</v>
      </c>
      <c r="L77" s="81">
        <v>-29.6</v>
      </c>
      <c r="M77" s="81">
        <v>-225</v>
      </c>
      <c r="N77" s="81">
        <v>-578.70000000000005</v>
      </c>
      <c r="O77" s="81">
        <v>-436.3</v>
      </c>
      <c r="P77" s="81">
        <v>-426.6</v>
      </c>
      <c r="Q77" s="81">
        <v>-294.39999999999998</v>
      </c>
      <c r="R77" s="81">
        <v>-409.3</v>
      </c>
      <c r="S77" s="81">
        <v>-192.8</v>
      </c>
      <c r="T77" s="81">
        <v>-192.8</v>
      </c>
      <c r="V77" s="89"/>
    </row>
    <row r="78" spans="1:22">
      <c r="A78" s="81" t="s">
        <v>122</v>
      </c>
      <c r="B78" s="81">
        <v>0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41</v>
      </c>
      <c r="K78" s="81">
        <v>71</v>
      </c>
      <c r="L78" s="81">
        <v>60</v>
      </c>
      <c r="M78" s="81">
        <v>84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V78" s="89"/>
    </row>
    <row r="79" spans="1:22">
      <c r="A79" s="88" t="s">
        <v>121</v>
      </c>
      <c r="B79" s="87">
        <f t="shared" ref="B79:T79" si="38">+SUM(B76:B78)</f>
        <v>95.9</v>
      </c>
      <c r="C79" s="87">
        <f t="shared" si="38"/>
        <v>-40.900000000000006</v>
      </c>
      <c r="D79" s="87">
        <f t="shared" si="38"/>
        <v>-3821.1000000000004</v>
      </c>
      <c r="E79" s="87">
        <f t="shared" si="38"/>
        <v>-124.19999999999999</v>
      </c>
      <c r="F79" s="87">
        <f t="shared" si="38"/>
        <v>217.7</v>
      </c>
      <c r="G79" s="87">
        <f t="shared" si="38"/>
        <v>38.799999999999997</v>
      </c>
      <c r="H79" s="87">
        <f t="shared" si="38"/>
        <v>-28.799999999999997</v>
      </c>
      <c r="I79" s="87">
        <f t="shared" si="38"/>
        <v>257.60000000000002</v>
      </c>
      <c r="J79" s="87">
        <f t="shared" si="38"/>
        <v>212.4</v>
      </c>
      <c r="K79" s="87">
        <f t="shared" si="38"/>
        <v>78.099999999999994</v>
      </c>
      <c r="L79" s="87">
        <f t="shared" si="38"/>
        <v>145.4</v>
      </c>
      <c r="M79" s="87">
        <f t="shared" si="38"/>
        <v>496</v>
      </c>
      <c r="N79" s="87">
        <f t="shared" si="38"/>
        <v>1016.3</v>
      </c>
      <c r="O79" s="87">
        <f t="shared" si="38"/>
        <v>880.7</v>
      </c>
      <c r="P79" s="87">
        <f t="shared" si="38"/>
        <v>668.4</v>
      </c>
      <c r="Q79" s="87">
        <f t="shared" si="38"/>
        <v>239.60000000000002</v>
      </c>
      <c r="R79" s="87">
        <f t="shared" si="38"/>
        <v>869.7</v>
      </c>
      <c r="S79" s="87">
        <f t="shared" si="38"/>
        <v>1262.2</v>
      </c>
      <c r="T79" s="87">
        <f t="shared" si="38"/>
        <v>1262.2</v>
      </c>
      <c r="U79" s="87"/>
      <c r="V79" s="86"/>
    </row>
    <row r="80" spans="1:22">
      <c r="A80" s="81" t="s">
        <v>120</v>
      </c>
      <c r="B80" s="85">
        <v>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/>
      <c r="V80" s="84"/>
    </row>
    <row r="81" spans="1:22">
      <c r="A81" s="88" t="s">
        <v>119</v>
      </c>
      <c r="B81" s="87">
        <f t="shared" ref="B81:T81" si="39">+B69+B79</f>
        <v>793.79000000000008</v>
      </c>
      <c r="C81" s="87">
        <f t="shared" si="39"/>
        <v>1115.46</v>
      </c>
      <c r="D81" s="87">
        <f t="shared" si="39"/>
        <v>1029.3999999999996</v>
      </c>
      <c r="E81" s="87">
        <f t="shared" si="39"/>
        <v>2364.6</v>
      </c>
      <c r="F81" s="87">
        <f t="shared" si="39"/>
        <v>2051.1999999999998</v>
      </c>
      <c r="G81" s="87">
        <f t="shared" si="39"/>
        <v>2141.2000000000003</v>
      </c>
      <c r="H81" s="87">
        <f t="shared" si="39"/>
        <v>2494.9</v>
      </c>
      <c r="I81" s="87">
        <f t="shared" si="39"/>
        <v>2810.6</v>
      </c>
      <c r="J81" s="87">
        <f t="shared" si="39"/>
        <v>3270.1</v>
      </c>
      <c r="K81" s="87">
        <f t="shared" si="39"/>
        <v>4414.6000000000004</v>
      </c>
      <c r="L81" s="87">
        <f t="shared" si="39"/>
        <v>5740.5</v>
      </c>
      <c r="M81" s="87">
        <f t="shared" si="39"/>
        <v>6147.6</v>
      </c>
      <c r="N81" s="87">
        <f t="shared" si="39"/>
        <v>7225.6</v>
      </c>
      <c r="O81" s="87">
        <f t="shared" si="39"/>
        <v>9496.3000000000011</v>
      </c>
      <c r="P81" s="87">
        <f t="shared" si="39"/>
        <v>10715.8</v>
      </c>
      <c r="Q81" s="87">
        <f t="shared" si="39"/>
        <v>11225.6</v>
      </c>
      <c r="R81" s="87">
        <f t="shared" si="39"/>
        <v>11885.900000000001</v>
      </c>
      <c r="S81" s="87">
        <f t="shared" si="39"/>
        <v>11254.800000000001</v>
      </c>
      <c r="T81" s="87">
        <f t="shared" si="39"/>
        <v>11254.800000000001</v>
      </c>
      <c r="U81" s="87"/>
      <c r="V81" s="86"/>
    </row>
    <row r="82" spans="1:22">
      <c r="A82" s="81" t="s">
        <v>118</v>
      </c>
      <c r="B82" s="85">
        <v>0.14000000000000001</v>
      </c>
      <c r="C82" s="85">
        <v>0.19</v>
      </c>
      <c r="D82" s="85">
        <v>0.18</v>
      </c>
      <c r="E82" s="85">
        <v>0.42</v>
      </c>
      <c r="F82" s="85">
        <v>0.37</v>
      </c>
      <c r="G82" s="85">
        <v>0.4</v>
      </c>
      <c r="H82" s="85">
        <v>0.48</v>
      </c>
      <c r="I82" s="85">
        <v>0.55000000000000004</v>
      </c>
      <c r="J82" s="85">
        <v>0.63</v>
      </c>
      <c r="K82" s="85">
        <v>0.85</v>
      </c>
      <c r="L82" s="85">
        <v>1.1200000000000001</v>
      </c>
      <c r="M82" s="85">
        <v>1.21</v>
      </c>
      <c r="N82" s="85">
        <v>1.44</v>
      </c>
      <c r="O82" s="85">
        <v>1.88</v>
      </c>
      <c r="P82" s="85">
        <v>2.14</v>
      </c>
      <c r="Q82" s="85">
        <v>2.35</v>
      </c>
      <c r="R82" s="85">
        <v>2.62</v>
      </c>
      <c r="S82" s="85">
        <v>2.56</v>
      </c>
      <c r="T82" s="85">
        <v>2.56</v>
      </c>
      <c r="U82" s="85"/>
      <c r="V82" s="84"/>
    </row>
    <row r="83" spans="1:22">
      <c r="A83" s="81" t="s">
        <v>117</v>
      </c>
      <c r="B83" s="81" t="s">
        <v>116</v>
      </c>
      <c r="C83" s="83">
        <v>0.42499999999999999</v>
      </c>
      <c r="D83" s="83">
        <v>-0.06</v>
      </c>
      <c r="E83" s="83">
        <v>1.331</v>
      </c>
      <c r="F83" s="83">
        <v>-0.12</v>
      </c>
      <c r="G83" s="83">
        <v>8.5999999999999993E-2</v>
      </c>
      <c r="H83" s="83">
        <v>0.185</v>
      </c>
      <c r="I83" s="83">
        <v>0.14399999999999999</v>
      </c>
      <c r="J83" s="83">
        <v>0.15</v>
      </c>
      <c r="K83" s="83">
        <v>0.35699999999999998</v>
      </c>
      <c r="L83" s="83">
        <v>0.31</v>
      </c>
      <c r="M83" s="83">
        <v>8.4000000000000005E-2</v>
      </c>
      <c r="N83" s="83">
        <v>0.188</v>
      </c>
      <c r="O83" s="83">
        <v>0.30499999999999999</v>
      </c>
      <c r="P83" s="83">
        <v>0.13600000000000001</v>
      </c>
      <c r="Q83" s="83">
        <v>0.10199999999999999</v>
      </c>
      <c r="R83" s="83">
        <v>0.115</v>
      </c>
      <c r="S83" s="83">
        <v>-2.5999999999999999E-2</v>
      </c>
      <c r="T83" s="83">
        <v>-2.5999999999999999E-2</v>
      </c>
      <c r="U83" s="83"/>
      <c r="V83" s="8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topLeftCell="V1" workbookViewId="0">
      <selection activeCell="AC37" sqref="AC37:AG38"/>
    </sheetView>
  </sheetViews>
  <sheetFormatPr baseColWidth="10" defaultRowHeight="13" x14ac:dyDescent="0"/>
  <cols>
    <col min="1" max="1" width="52" style="81" bestFit="1" customWidth="1"/>
    <col min="2" max="14" width="10.83203125" style="81" hidden="1" customWidth="1"/>
    <col min="15" max="16" width="10.83203125" style="81" customWidth="1"/>
    <col min="17" max="19" width="10.83203125" style="81"/>
    <col min="20" max="20" width="11.83203125" style="81" customWidth="1"/>
    <col min="21" max="21" width="10.83203125" style="81"/>
    <col min="22" max="22" width="11" style="81" bestFit="1" customWidth="1"/>
    <col min="23" max="23" width="12.1640625" style="81" customWidth="1"/>
    <col min="24" max="26" width="11" style="81" bestFit="1" customWidth="1"/>
    <col min="27" max="27" width="10.83203125" style="81"/>
    <col min="28" max="28" width="49.83203125" style="81" customWidth="1"/>
    <col min="29" max="29" width="13" style="81" customWidth="1"/>
    <col min="30" max="32" width="12.5" style="81" customWidth="1"/>
    <col min="33" max="33" width="12.33203125" style="81" bestFit="1" customWidth="1"/>
    <col min="34" max="16384" width="10.83203125" style="81"/>
  </cols>
  <sheetData>
    <row r="1" spans="1:34" s="95" customFormat="1" ht="46" thickBot="1">
      <c r="A1" s="95" t="s">
        <v>179</v>
      </c>
      <c r="B1" s="96">
        <v>1998</v>
      </c>
      <c r="C1" s="96">
        <v>1999</v>
      </c>
      <c r="D1" s="96">
        <v>2000</v>
      </c>
      <c r="E1" s="96">
        <v>2001</v>
      </c>
      <c r="F1" s="96">
        <v>2002</v>
      </c>
      <c r="G1" s="96">
        <v>2003</v>
      </c>
      <c r="H1" s="96">
        <v>2004</v>
      </c>
      <c r="I1" s="96">
        <v>2005</v>
      </c>
      <c r="J1" s="96">
        <v>2006</v>
      </c>
      <c r="K1" s="96">
        <v>2007</v>
      </c>
      <c r="L1" s="96">
        <v>2008</v>
      </c>
      <c r="M1" s="96">
        <v>2009</v>
      </c>
      <c r="N1" s="96">
        <v>2010</v>
      </c>
      <c r="O1" s="96">
        <v>2011</v>
      </c>
      <c r="P1" s="96">
        <v>2012</v>
      </c>
      <c r="Q1" s="96">
        <v>2013</v>
      </c>
      <c r="R1" s="96">
        <v>2014</v>
      </c>
      <c r="S1" s="96">
        <v>2015</v>
      </c>
      <c r="T1" s="103" t="s">
        <v>178</v>
      </c>
      <c r="U1" s="96"/>
      <c r="V1" s="74" t="s">
        <v>195</v>
      </c>
      <c r="W1" s="107" t="str">
        <f>W2*100&amp;"% SGA"</f>
        <v>-1% SGA</v>
      </c>
      <c r="X1" s="107" t="str">
        <f t="shared" ref="X1:Z1" si="0">X2*100&amp;"% SGA"</f>
        <v>-2% SGA</v>
      </c>
      <c r="Y1" s="107" t="str">
        <f t="shared" si="0"/>
        <v>-3% SGA</v>
      </c>
      <c r="Z1" s="107" t="str">
        <f t="shared" si="0"/>
        <v>-4% SGA</v>
      </c>
      <c r="AC1" s="74" t="str">
        <f>V1</f>
        <v>No Change In SGA</v>
      </c>
      <c r="AD1" s="74" t="str">
        <f t="shared" ref="AD1:AG1" si="1">W1</f>
        <v>-1% SGA</v>
      </c>
      <c r="AE1" s="74" t="str">
        <f t="shared" si="1"/>
        <v>-2% SGA</v>
      </c>
      <c r="AF1" s="74" t="str">
        <f t="shared" si="1"/>
        <v>-3% SGA</v>
      </c>
      <c r="AG1" s="74" t="str">
        <f t="shared" si="1"/>
        <v>-4% SGA</v>
      </c>
    </row>
    <row r="2" spans="1:34">
      <c r="A2" s="88" t="s">
        <v>177</v>
      </c>
      <c r="V2" s="89"/>
      <c r="W2" s="114">
        <v>-0.01</v>
      </c>
      <c r="X2" s="114">
        <v>-0.02</v>
      </c>
      <c r="Y2" s="114">
        <v>-0.03</v>
      </c>
      <c r="Z2" s="114">
        <v>-0.04</v>
      </c>
    </row>
    <row r="3" spans="1:34" ht="14" thickBot="1">
      <c r="A3" s="88"/>
      <c r="V3" s="89"/>
    </row>
    <row r="4" spans="1:34" ht="31" thickBot="1">
      <c r="A4" s="94" t="s">
        <v>176</v>
      </c>
      <c r="V4" s="89"/>
      <c r="W4" s="108">
        <v>0</v>
      </c>
      <c r="Z4" s="108">
        <v>0</v>
      </c>
      <c r="AB4" s="66" t="s">
        <v>199</v>
      </c>
      <c r="AC4" s="74" t="str">
        <f>+V1</f>
        <v>No Change In SGA</v>
      </c>
      <c r="AD4" s="74" t="str">
        <f t="shared" ref="AD4:AG4" si="2">+W1</f>
        <v>-1% SGA</v>
      </c>
      <c r="AE4" s="74" t="str">
        <f t="shared" si="2"/>
        <v>-2% SGA</v>
      </c>
      <c r="AF4" s="74" t="str">
        <f t="shared" si="2"/>
        <v>-3% SGA</v>
      </c>
      <c r="AG4" s="74" t="str">
        <f t="shared" si="2"/>
        <v>-4% SGA</v>
      </c>
    </row>
    <row r="5" spans="1:34" ht="15">
      <c r="A5" s="81" t="s">
        <v>175</v>
      </c>
      <c r="B5" s="90">
        <v>7143.9</v>
      </c>
      <c r="C5" s="90">
        <v>8827.2999999999993</v>
      </c>
      <c r="D5" s="90">
        <v>10130.1</v>
      </c>
      <c r="E5" s="90">
        <v>10859.7</v>
      </c>
      <c r="F5" s="90">
        <v>9673</v>
      </c>
      <c r="G5" s="90">
        <v>9475</v>
      </c>
      <c r="H5" s="90">
        <v>10156</v>
      </c>
      <c r="I5" s="90">
        <v>11799</v>
      </c>
      <c r="J5" s="90">
        <v>14380</v>
      </c>
      <c r="K5" s="90">
        <v>17996</v>
      </c>
      <c r="L5" s="90">
        <v>22430</v>
      </c>
      <c r="M5" s="90">
        <v>23252</v>
      </c>
      <c r="N5" s="90">
        <v>26820</v>
      </c>
      <c r="O5" s="90">
        <v>35622</v>
      </c>
      <c r="P5" s="90">
        <v>37121</v>
      </c>
      <c r="Q5" s="90">
        <v>37180</v>
      </c>
      <c r="R5" s="90">
        <v>38275</v>
      </c>
      <c r="S5" s="90">
        <v>38226</v>
      </c>
      <c r="T5" s="99">
        <v>37473</v>
      </c>
      <c r="U5" s="90"/>
      <c r="V5" s="99">
        <v>37473</v>
      </c>
      <c r="W5" s="99">
        <f>+V5*(1+W4)</f>
        <v>37473</v>
      </c>
      <c r="X5" s="99">
        <f>+W5</f>
        <v>37473</v>
      </c>
      <c r="Y5" s="99">
        <f>+W5</f>
        <v>37473</v>
      </c>
      <c r="Z5" s="99">
        <f>+Y5*(1+Z4)</f>
        <v>37473</v>
      </c>
      <c r="AA5" s="97">
        <f>+Z5-Y5</f>
        <v>0</v>
      </c>
      <c r="AB5" s="119" t="s">
        <v>180</v>
      </c>
      <c r="AC5" s="120">
        <f>V21</f>
        <v>0.23480906252501801</v>
      </c>
      <c r="AD5" s="120">
        <f>W21</f>
        <v>0.23246097189976783</v>
      </c>
      <c r="AE5" s="120">
        <f>X21</f>
        <v>0.23011288127451768</v>
      </c>
      <c r="AF5" s="120">
        <f>Y21</f>
        <v>0.2277647906492675</v>
      </c>
      <c r="AG5" s="120">
        <f>Z21</f>
        <v>0.22541670002401726</v>
      </c>
    </row>
    <row r="6" spans="1:34" ht="15">
      <c r="A6" s="81" t="s">
        <v>174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0</v>
      </c>
      <c r="T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B6" s="135" t="s">
        <v>91</v>
      </c>
      <c r="AC6" s="136">
        <f>V53</f>
        <v>0.28442659552394201</v>
      </c>
      <c r="AD6" s="136">
        <f>W53</f>
        <v>0.28627647168345044</v>
      </c>
      <c r="AE6" s="136">
        <f>X53</f>
        <v>0.28812634784295882</v>
      </c>
      <c r="AF6" s="136">
        <f>Y53</f>
        <v>0.28997622400246731</v>
      </c>
      <c r="AG6" s="136">
        <f>Z53</f>
        <v>0.2918261001619758</v>
      </c>
    </row>
    <row r="7" spans="1:34" s="94" customFormat="1" ht="15">
      <c r="A7" s="94" t="s">
        <v>173</v>
      </c>
      <c r="B7" s="94">
        <v>0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B7" s="125" t="s">
        <v>35</v>
      </c>
      <c r="AC7" s="126">
        <f>V58</f>
        <v>0.23141284235820153</v>
      </c>
      <c r="AD7" s="126">
        <f t="shared" ref="AD7:AG7" si="3">W58</f>
        <v>0.23291792348218696</v>
      </c>
      <c r="AE7" s="126">
        <f t="shared" si="3"/>
        <v>0.23442300460617232</v>
      </c>
      <c r="AF7" s="126">
        <f t="shared" si="3"/>
        <v>0.2359280857301578</v>
      </c>
      <c r="AG7" s="126">
        <f t="shared" si="3"/>
        <v>0.23743316685414326</v>
      </c>
      <c r="AH7" s="81"/>
    </row>
    <row r="8" spans="1:34" s="88" customFormat="1" ht="15">
      <c r="A8" s="88" t="s">
        <v>172</v>
      </c>
      <c r="B8" s="87">
        <f t="shared" ref="B8:T8" si="4">SUM(B5:B7)</f>
        <v>7143.9</v>
      </c>
      <c r="C8" s="87">
        <f t="shared" si="4"/>
        <v>8827.2999999999993</v>
      </c>
      <c r="D8" s="87">
        <f t="shared" si="4"/>
        <v>10130.1</v>
      </c>
      <c r="E8" s="87">
        <f t="shared" si="4"/>
        <v>10859.7</v>
      </c>
      <c r="F8" s="87">
        <f t="shared" si="4"/>
        <v>9673</v>
      </c>
      <c r="G8" s="87">
        <f t="shared" si="4"/>
        <v>9475</v>
      </c>
      <c r="H8" s="87">
        <f t="shared" si="4"/>
        <v>10156</v>
      </c>
      <c r="I8" s="87">
        <f t="shared" si="4"/>
        <v>11799</v>
      </c>
      <c r="J8" s="87">
        <f t="shared" si="4"/>
        <v>14380</v>
      </c>
      <c r="K8" s="87">
        <f t="shared" si="4"/>
        <v>17996</v>
      </c>
      <c r="L8" s="87">
        <f t="shared" si="4"/>
        <v>22430</v>
      </c>
      <c r="M8" s="87">
        <f t="shared" si="4"/>
        <v>23252</v>
      </c>
      <c r="N8" s="87">
        <f t="shared" si="4"/>
        <v>26820</v>
      </c>
      <c r="O8" s="87">
        <f t="shared" si="4"/>
        <v>35622</v>
      </c>
      <c r="P8" s="87">
        <f t="shared" si="4"/>
        <v>37121</v>
      </c>
      <c r="Q8" s="87">
        <f t="shared" si="4"/>
        <v>37180</v>
      </c>
      <c r="R8" s="87">
        <f t="shared" si="4"/>
        <v>38275</v>
      </c>
      <c r="S8" s="87">
        <f t="shared" si="4"/>
        <v>38226</v>
      </c>
      <c r="T8" s="87">
        <f t="shared" si="4"/>
        <v>37473</v>
      </c>
      <c r="U8" s="87"/>
      <c r="V8" s="87">
        <f>SUM(V5:V7)</f>
        <v>37473</v>
      </c>
      <c r="W8" s="87">
        <f>SUM(W5:W7)</f>
        <v>37473</v>
      </c>
      <c r="X8" s="87">
        <f>SUM(X5:X7)</f>
        <v>37473</v>
      </c>
      <c r="Y8" s="87">
        <f>SUM(Y5:Y7)</f>
        <v>37473</v>
      </c>
      <c r="Z8" s="87">
        <f>SUM(Z5:Z7)</f>
        <v>37473</v>
      </c>
      <c r="AB8" s="116" t="s">
        <v>181</v>
      </c>
      <c r="AC8" s="145">
        <f>AC34</f>
        <v>42.383348195789999</v>
      </c>
      <c r="AD8" s="145">
        <f t="shared" ref="AD8:AF8" si="5">AD34</f>
        <v>42.741168647240812</v>
      </c>
      <c r="AE8" s="145">
        <f t="shared" si="5"/>
        <v>43.098989098691625</v>
      </c>
      <c r="AF8" s="145">
        <f t="shared" si="5"/>
        <v>43.456809550142459</v>
      </c>
      <c r="AG8" s="146">
        <f>AG34</f>
        <v>43.814630001593279</v>
      </c>
      <c r="AH8" s="81"/>
    </row>
    <row r="9" spans="1:34" ht="1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B9" s="125" t="s">
        <v>198</v>
      </c>
      <c r="AC9" s="128">
        <f>AC38</f>
        <v>24171.080107116868</v>
      </c>
      <c r="AD9" s="129">
        <f t="shared" ref="AD9:AF9" si="6">AD38</f>
        <v>25674.362544161064</v>
      </c>
      <c r="AE9" s="129">
        <f t="shared" si="6"/>
        <v>27177.644981205231</v>
      </c>
      <c r="AF9" s="129">
        <f t="shared" si="6"/>
        <v>28680.927418249514</v>
      </c>
      <c r="AG9" s="130">
        <f>AG38</f>
        <v>30184.209855293739</v>
      </c>
    </row>
    <row r="10" spans="1:34" ht="15">
      <c r="A10" s="94" t="s">
        <v>171</v>
      </c>
      <c r="AB10" s="116" t="s">
        <v>97</v>
      </c>
      <c r="AC10" s="131">
        <f>$AH$14*AC9</f>
        <v>2.4171080107116869</v>
      </c>
      <c r="AD10" s="131">
        <f>$AH$14*AD9</f>
        <v>2.5674362544161067</v>
      </c>
      <c r="AE10" s="131">
        <f>$AH$14*AE9</f>
        <v>2.7177644981205233</v>
      </c>
      <c r="AF10" s="131">
        <f>$AH$14*AF9</f>
        <v>2.8680927418249516</v>
      </c>
      <c r="AG10" s="132">
        <f>$AH$14*AG9</f>
        <v>3.018420985529374</v>
      </c>
      <c r="AH10" s="94"/>
    </row>
    <row r="11" spans="1:34" ht="15">
      <c r="A11" s="81" t="s">
        <v>170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B11" s="125" t="s">
        <v>13</v>
      </c>
      <c r="AC11" s="129">
        <f>AC9-AC10</f>
        <v>24168.662999106156</v>
      </c>
      <c r="AD11" s="129">
        <f t="shared" ref="AD11:AG11" si="7">AD9-AD10</f>
        <v>25671.795107906648</v>
      </c>
      <c r="AE11" s="129">
        <f t="shared" si="7"/>
        <v>27174.92721670711</v>
      </c>
      <c r="AF11" s="129">
        <f t="shared" si="7"/>
        <v>28678.059325507689</v>
      </c>
      <c r="AG11" s="130">
        <f t="shared" si="7"/>
        <v>30181.19143430821</v>
      </c>
      <c r="AH11" s="88"/>
    </row>
    <row r="12" spans="1:34" ht="15">
      <c r="A12" s="81" t="s">
        <v>169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14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B12" s="125" t="s">
        <v>197</v>
      </c>
      <c r="AC12" s="129" t="s">
        <v>196</v>
      </c>
      <c r="AD12" s="129">
        <f>+AD11-AC11</f>
        <v>1503.1321088004916</v>
      </c>
      <c r="AE12" s="129">
        <f>+AE11-AC11</f>
        <v>3006.264217600954</v>
      </c>
      <c r="AF12" s="129">
        <f>+AF11-AC11</f>
        <v>4509.3963264015329</v>
      </c>
      <c r="AG12" s="129">
        <f>+AG11-AC11</f>
        <v>6012.5284352020535</v>
      </c>
    </row>
    <row r="13" spans="1:34" ht="15">
      <c r="A13" s="81" t="s">
        <v>168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B13" s="116" t="s">
        <v>48</v>
      </c>
      <c r="AC13" s="133">
        <f>+AC11/AC37</f>
        <v>0.15705084563014277</v>
      </c>
      <c r="AD13" s="133">
        <f t="shared" ref="AD13:AG13" si="8">+AD11/AD37</f>
        <v>0.16681837678359002</v>
      </c>
      <c r="AE13" s="133">
        <f t="shared" si="8"/>
        <v>0.17658590793703707</v>
      </c>
      <c r="AF13" s="133">
        <f t="shared" si="8"/>
        <v>0.18635343909048488</v>
      </c>
      <c r="AG13" s="133">
        <f t="shared" si="8"/>
        <v>0.1961209702439323</v>
      </c>
    </row>
    <row r="14" spans="1:34" s="94" customFormat="1" ht="15">
      <c r="A14" s="94" t="s">
        <v>167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B14" s="112"/>
      <c r="AC14" s="113"/>
      <c r="AD14" s="111"/>
      <c r="AE14" s="111"/>
      <c r="AF14" s="111"/>
      <c r="AG14" s="111"/>
      <c r="AH14" s="114">
        <v>1E-4</v>
      </c>
    </row>
    <row r="15" spans="1:34" s="88" customFormat="1" ht="15">
      <c r="A15" s="88" t="s">
        <v>166</v>
      </c>
      <c r="B15" s="87">
        <f t="shared" ref="B15:T15" si="9">SUM(B11:B14)</f>
        <v>0</v>
      </c>
      <c r="C15" s="87">
        <f t="shared" si="9"/>
        <v>0</v>
      </c>
      <c r="D15" s="87">
        <f t="shared" si="9"/>
        <v>0</v>
      </c>
      <c r="E15" s="87">
        <f t="shared" si="9"/>
        <v>0</v>
      </c>
      <c r="F15" s="87">
        <f t="shared" si="9"/>
        <v>0</v>
      </c>
      <c r="G15" s="87">
        <f t="shared" si="9"/>
        <v>0</v>
      </c>
      <c r="H15" s="87">
        <f t="shared" si="9"/>
        <v>0</v>
      </c>
      <c r="I15" s="87">
        <f t="shared" si="9"/>
        <v>0</v>
      </c>
      <c r="J15" s="87">
        <f t="shared" si="9"/>
        <v>14</v>
      </c>
      <c r="K15" s="87">
        <f t="shared" si="9"/>
        <v>0</v>
      </c>
      <c r="L15" s="87">
        <f t="shared" si="9"/>
        <v>0</v>
      </c>
      <c r="M15" s="87">
        <f t="shared" si="9"/>
        <v>0</v>
      </c>
      <c r="N15" s="87">
        <f t="shared" si="9"/>
        <v>0</v>
      </c>
      <c r="O15" s="87">
        <f t="shared" si="9"/>
        <v>0</v>
      </c>
      <c r="P15" s="87">
        <f t="shared" si="9"/>
        <v>0</v>
      </c>
      <c r="Q15" s="87">
        <f t="shared" si="9"/>
        <v>0</v>
      </c>
      <c r="R15" s="87">
        <f t="shared" si="9"/>
        <v>0</v>
      </c>
      <c r="S15" s="87">
        <f t="shared" si="9"/>
        <v>0</v>
      </c>
      <c r="T15" s="87">
        <f t="shared" si="9"/>
        <v>0</v>
      </c>
      <c r="U15" s="87"/>
      <c r="V15" s="87">
        <f>SUM(V11:V14)</f>
        <v>0</v>
      </c>
      <c r="W15" s="87">
        <f>SUM(W11:W14)</f>
        <v>0</v>
      </c>
      <c r="X15" s="87">
        <f>SUM(X11:X14)</f>
        <v>0</v>
      </c>
      <c r="Y15" s="87">
        <f>SUM(Y11:Y14)</f>
        <v>0</v>
      </c>
      <c r="Z15" s="87">
        <f>SUM(Z11:Z14)</f>
        <v>0</v>
      </c>
      <c r="AB15" s="112" t="s">
        <v>190</v>
      </c>
      <c r="AC15" s="113"/>
      <c r="AD15" s="111"/>
      <c r="AE15" s="111"/>
      <c r="AF15" s="111"/>
      <c r="AG15" s="111"/>
      <c r="AH15" s="81"/>
    </row>
    <row r="16" spans="1:34" ht="1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 s="139" t="s">
        <v>35</v>
      </c>
      <c r="AC16" s="126">
        <f>AC7</f>
        <v>0.23141284235820153</v>
      </c>
      <c r="AD16" s="126">
        <f>AD7</f>
        <v>0.23291792348218696</v>
      </c>
      <c r="AE16" s="126">
        <f>AE7</f>
        <v>0.23442300460617232</v>
      </c>
      <c r="AF16" s="126">
        <f>AF7</f>
        <v>0.2359280857301578</v>
      </c>
      <c r="AG16" s="126">
        <f>AG7</f>
        <v>0.23743316685414326</v>
      </c>
      <c r="AH16" s="88"/>
    </row>
    <row r="17" spans="1:34" ht="15">
      <c r="A17" s="81" t="s">
        <v>165</v>
      </c>
      <c r="AB17" s="147" t="s">
        <v>36</v>
      </c>
      <c r="AC17" s="148">
        <v>21.686</v>
      </c>
      <c r="AD17" s="148">
        <v>21.686</v>
      </c>
      <c r="AE17" s="148">
        <v>21.686</v>
      </c>
      <c r="AF17" s="148">
        <v>21.686</v>
      </c>
      <c r="AG17" s="148">
        <v>21.686</v>
      </c>
    </row>
    <row r="18" spans="1:34" ht="15">
      <c r="A18" s="81" t="s">
        <v>164</v>
      </c>
      <c r="B18" s="90">
        <v>2273.6</v>
      </c>
      <c r="C18" s="90">
        <v>3064.1</v>
      </c>
      <c r="D18" s="90">
        <v>2942.7</v>
      </c>
      <c r="E18" s="90">
        <v>2796</v>
      </c>
      <c r="F18" s="90">
        <v>2406</v>
      </c>
      <c r="G18" s="90">
        <v>2342</v>
      </c>
      <c r="H18" s="90">
        <v>2317</v>
      </c>
      <c r="I18" s="90">
        <v>2651</v>
      </c>
      <c r="J18" s="90">
        <v>3235</v>
      </c>
      <c r="K18" s="90">
        <v>4191</v>
      </c>
      <c r="L18" s="90">
        <v>4981</v>
      </c>
      <c r="M18" s="90">
        <v>4794</v>
      </c>
      <c r="N18" s="90">
        <v>5764</v>
      </c>
      <c r="O18" s="90">
        <v>8398</v>
      </c>
      <c r="P18" s="90">
        <v>7858</v>
      </c>
      <c r="Q18" s="90">
        <v>7113</v>
      </c>
      <c r="R18" s="90">
        <v>7236</v>
      </c>
      <c r="S18" s="90">
        <v>7532</v>
      </c>
      <c r="T18" s="90">
        <f>7655-59</f>
        <v>7596</v>
      </c>
      <c r="U18" s="90"/>
      <c r="V18" s="90">
        <f>7655-59</f>
        <v>7596</v>
      </c>
      <c r="W18" s="90">
        <f>+W8*(1-T20)</f>
        <v>7595.9999999999991</v>
      </c>
      <c r="X18" s="90">
        <f>+X8*(1-T20)</f>
        <v>7595.9999999999991</v>
      </c>
      <c r="Y18" s="90">
        <f>+Y8*(1-V20)</f>
        <v>7595.9999999999991</v>
      </c>
      <c r="Z18" s="90">
        <f>+Z8*(1-W20)</f>
        <v>7595.9999999999991</v>
      </c>
      <c r="AB18" s="139" t="s">
        <v>37</v>
      </c>
      <c r="AC18" s="141">
        <v>-1.2463</v>
      </c>
      <c r="AD18" s="141">
        <v>-1.2463</v>
      </c>
      <c r="AE18" s="141">
        <v>-1.2463</v>
      </c>
      <c r="AF18" s="141">
        <v>-1.2463</v>
      </c>
      <c r="AG18" s="141">
        <v>-1.2463</v>
      </c>
    </row>
    <row r="19" spans="1:34" ht="15">
      <c r="A19" s="88" t="s">
        <v>163</v>
      </c>
      <c r="B19" s="87">
        <f t="shared" ref="B19:T19" si="10">B8-B18</f>
        <v>4870.2999999999993</v>
      </c>
      <c r="C19" s="87">
        <f t="shared" si="10"/>
        <v>5763.1999999999989</v>
      </c>
      <c r="D19" s="87">
        <f t="shared" si="10"/>
        <v>7187.4000000000005</v>
      </c>
      <c r="E19" s="87">
        <f t="shared" si="10"/>
        <v>8063.7000000000007</v>
      </c>
      <c r="F19" s="87">
        <f t="shared" si="10"/>
        <v>7267</v>
      </c>
      <c r="G19" s="87">
        <f t="shared" si="10"/>
        <v>7133</v>
      </c>
      <c r="H19" s="87">
        <f t="shared" si="10"/>
        <v>7839</v>
      </c>
      <c r="I19" s="87">
        <f t="shared" si="10"/>
        <v>9148</v>
      </c>
      <c r="J19" s="87">
        <f t="shared" si="10"/>
        <v>11145</v>
      </c>
      <c r="K19" s="87">
        <f t="shared" si="10"/>
        <v>13805</v>
      </c>
      <c r="L19" s="87">
        <f t="shared" si="10"/>
        <v>17449</v>
      </c>
      <c r="M19" s="87">
        <f t="shared" si="10"/>
        <v>18458</v>
      </c>
      <c r="N19" s="87">
        <f t="shared" si="10"/>
        <v>21056</v>
      </c>
      <c r="O19" s="87">
        <f t="shared" si="10"/>
        <v>27224</v>
      </c>
      <c r="P19" s="87">
        <f t="shared" si="10"/>
        <v>29263</v>
      </c>
      <c r="Q19" s="87">
        <f t="shared" si="10"/>
        <v>30067</v>
      </c>
      <c r="R19" s="87">
        <f t="shared" si="10"/>
        <v>31039</v>
      </c>
      <c r="S19" s="87">
        <f t="shared" si="10"/>
        <v>30694</v>
      </c>
      <c r="T19" s="87">
        <f t="shared" si="10"/>
        <v>29877</v>
      </c>
      <c r="U19" s="87"/>
      <c r="V19" s="87">
        <f>V8-V18</f>
        <v>29877</v>
      </c>
      <c r="W19" s="87">
        <f>W8-W18</f>
        <v>29877</v>
      </c>
      <c r="X19" s="87">
        <f>X8-X18</f>
        <v>29877</v>
      </c>
      <c r="Y19" s="87">
        <f>Y8-Y18</f>
        <v>29877</v>
      </c>
      <c r="Z19" s="87">
        <f>Z8-Z18</f>
        <v>29877</v>
      </c>
      <c r="AB19" s="147" t="s">
        <v>41</v>
      </c>
      <c r="AC19" s="149">
        <f>AC17*AC7+AC18</f>
        <v>3.7721188993799588</v>
      </c>
      <c r="AD19" s="150">
        <f>AD17*AD7+AD18</f>
        <v>3.8047580886347063</v>
      </c>
      <c r="AE19" s="149">
        <f>AE17*AE7+AE18</f>
        <v>3.837397277889453</v>
      </c>
      <c r="AF19" s="149">
        <f>AF17*AF7+AF18</f>
        <v>3.8700364671442022</v>
      </c>
      <c r="AG19" s="149">
        <f>AG17*AG7+AG18</f>
        <v>3.9026756563989506</v>
      </c>
    </row>
    <row r="20" spans="1:34" ht="15">
      <c r="A20" s="81" t="s">
        <v>162</v>
      </c>
      <c r="B20" s="83">
        <f t="shared" ref="B20:T20" si="11">+B19/SUM(B15,B8)</f>
        <v>0.68174246560002238</v>
      </c>
      <c r="C20" s="83">
        <f t="shared" si="11"/>
        <v>0.65288366771266404</v>
      </c>
      <c r="D20" s="83">
        <f t="shared" si="11"/>
        <v>0.70950928421239678</v>
      </c>
      <c r="E20" s="83">
        <f t="shared" si="11"/>
        <v>0.7425343241526009</v>
      </c>
      <c r="F20" s="83">
        <f t="shared" si="11"/>
        <v>0.75126641166132535</v>
      </c>
      <c r="G20" s="83">
        <f t="shared" si="11"/>
        <v>0.75282321899736149</v>
      </c>
      <c r="H20" s="83">
        <f t="shared" si="11"/>
        <v>0.77185899960614412</v>
      </c>
      <c r="I20" s="83">
        <f t="shared" si="11"/>
        <v>0.77531994236799728</v>
      </c>
      <c r="J20" s="83">
        <f t="shared" si="11"/>
        <v>0.77428095039599831</v>
      </c>
      <c r="K20" s="83">
        <f t="shared" si="11"/>
        <v>0.7671149144254279</v>
      </c>
      <c r="L20" s="83">
        <f t="shared" si="11"/>
        <v>0.77793134195274183</v>
      </c>
      <c r="M20" s="83">
        <f t="shared" si="11"/>
        <v>0.79382418716669534</v>
      </c>
      <c r="N20" s="83">
        <f t="shared" si="11"/>
        <v>0.78508575689783744</v>
      </c>
      <c r="O20" s="83">
        <f t="shared" si="11"/>
        <v>0.76424681376677339</v>
      </c>
      <c r="P20" s="83">
        <f t="shared" si="11"/>
        <v>0.78831389240591576</v>
      </c>
      <c r="Q20" s="83">
        <f t="shared" si="11"/>
        <v>0.80868746637977407</v>
      </c>
      <c r="R20" s="83">
        <f t="shared" si="11"/>
        <v>0.81094709340300453</v>
      </c>
      <c r="S20" s="83">
        <f t="shared" si="11"/>
        <v>0.80296133521686808</v>
      </c>
      <c r="T20" s="83">
        <f t="shared" si="11"/>
        <v>0.79729405171723644</v>
      </c>
      <c r="U20" s="83"/>
      <c r="V20" s="104">
        <f>+V19/SUM(V15,V8)</f>
        <v>0.79729405171723644</v>
      </c>
      <c r="W20" s="104">
        <f>+W19/SUM(W15,W8)</f>
        <v>0.79729405171723644</v>
      </c>
      <c r="X20" s="104">
        <f>+X19/SUM(X15,X8)</f>
        <v>0.79729405171723644</v>
      </c>
      <c r="Y20" s="104">
        <f>+Y19/SUM(Y15,Y8)</f>
        <v>0.79729405171723644</v>
      </c>
      <c r="Z20" s="104">
        <f>+Z19/SUM(Z15,Z8)</f>
        <v>0.79729405171723644</v>
      </c>
      <c r="AB20" s="139" t="s">
        <v>17</v>
      </c>
      <c r="AC20" s="165">
        <v>46057.5912382854</v>
      </c>
      <c r="AD20" s="165">
        <v>46057.5912382854</v>
      </c>
      <c r="AE20" s="165">
        <v>46057.5912382854</v>
      </c>
      <c r="AF20" s="165">
        <v>46057.5912382854</v>
      </c>
      <c r="AG20" s="165">
        <v>46057.5912382854</v>
      </c>
      <c r="AH20" s="15">
        <v>22.93</v>
      </c>
    </row>
    <row r="21" spans="1:34" ht="15">
      <c r="B21" s="83">
        <f t="shared" ref="B21:P21" si="12">+B22/B8</f>
        <v>0.38352440543680627</v>
      </c>
      <c r="C21" s="83">
        <f t="shared" si="12"/>
        <v>0.3453853386652771</v>
      </c>
      <c r="D21" s="83">
        <f t="shared" si="12"/>
        <v>0.30576302306986108</v>
      </c>
      <c r="E21" s="83">
        <f t="shared" si="12"/>
        <v>0.28987449008720312</v>
      </c>
      <c r="F21" s="83">
        <f t="shared" si="12"/>
        <v>0.27085702470794998</v>
      </c>
      <c r="G21" s="83">
        <f t="shared" si="12"/>
        <v>0.26522427440633245</v>
      </c>
      <c r="H21" s="83">
        <f t="shared" si="12"/>
        <v>0.26555730602599448</v>
      </c>
      <c r="I21" s="83">
        <f t="shared" si="12"/>
        <v>0.25942876514958896</v>
      </c>
      <c r="J21" s="83">
        <f t="shared" si="12"/>
        <v>0.2595271210013908</v>
      </c>
      <c r="K21" s="83">
        <f t="shared" si="12"/>
        <v>0.25555679039786622</v>
      </c>
      <c r="L21" s="83">
        <f t="shared" si="12"/>
        <v>0.24462773071778868</v>
      </c>
      <c r="M21" s="83">
        <f t="shared" si="12"/>
        <v>0.23322724926888011</v>
      </c>
      <c r="N21" s="83">
        <f t="shared" si="12"/>
        <v>0.22337807606263982</v>
      </c>
      <c r="O21" s="83">
        <f t="shared" si="12"/>
        <v>0.21191960024703835</v>
      </c>
      <c r="P21" s="83">
        <f t="shared" si="12"/>
        <v>0.22232698472562701</v>
      </c>
      <c r="Q21" s="83">
        <f>+Q22/Q8</f>
        <v>0.22592791823561054</v>
      </c>
      <c r="R21" s="83">
        <f>+R22/R8</f>
        <v>0.2248203788373612</v>
      </c>
      <c r="S21" s="83">
        <f>+S22/S8</f>
        <v>0.22843091089834144</v>
      </c>
      <c r="T21" s="83">
        <f>+T22/T8</f>
        <v>0.23480906252501801</v>
      </c>
      <c r="U21" s="83"/>
      <c r="V21" s="104">
        <f>+V22/V8</f>
        <v>0.23480906252501801</v>
      </c>
      <c r="W21" s="104">
        <f>+W22/W8</f>
        <v>0.23246097189976783</v>
      </c>
      <c r="X21" s="104">
        <f>+X22/X8</f>
        <v>0.23011288127451768</v>
      </c>
      <c r="Y21" s="104">
        <f>+Y22/Y8</f>
        <v>0.2277647906492675</v>
      </c>
      <c r="Z21" s="104">
        <f>+Z22/Z8</f>
        <v>0.22541670002401726</v>
      </c>
      <c r="AB21" s="147" t="s">
        <v>18</v>
      </c>
      <c r="AC21" s="166">
        <f>+AC20*AC19</f>
        <v>173734.71036985316</v>
      </c>
      <c r="AD21" s="166">
        <f t="shared" ref="AD21:AF21" si="13">+AD20*AD19</f>
        <v>175237.99280689735</v>
      </c>
      <c r="AE21" s="166">
        <f t="shared" si="13"/>
        <v>176741.27524394152</v>
      </c>
      <c r="AF21" s="166">
        <f t="shared" si="13"/>
        <v>178244.5576809858</v>
      </c>
      <c r="AG21" s="166">
        <f>+AG20*AG19</f>
        <v>179747.84011803003</v>
      </c>
      <c r="AH21" s="15">
        <v>-1.4838</v>
      </c>
    </row>
    <row r="22" spans="1:34" ht="15">
      <c r="A22" s="81" t="s">
        <v>161</v>
      </c>
      <c r="B22" s="85">
        <v>2739.86</v>
      </c>
      <c r="C22" s="85">
        <v>3048.82</v>
      </c>
      <c r="D22" s="85">
        <v>3097.41</v>
      </c>
      <c r="E22" s="85">
        <v>3147.95</v>
      </c>
      <c r="F22" s="85">
        <v>2620</v>
      </c>
      <c r="G22" s="85">
        <v>2513</v>
      </c>
      <c r="H22" s="85">
        <v>2697</v>
      </c>
      <c r="I22" s="85">
        <v>3061</v>
      </c>
      <c r="J22" s="85">
        <v>3732</v>
      </c>
      <c r="K22" s="85">
        <v>4599</v>
      </c>
      <c r="L22" s="85">
        <v>5487</v>
      </c>
      <c r="M22" s="85">
        <v>5423</v>
      </c>
      <c r="N22" s="85">
        <v>5991</v>
      </c>
      <c r="O22" s="85">
        <v>7549</v>
      </c>
      <c r="P22" s="85">
        <v>8253</v>
      </c>
      <c r="Q22" s="85">
        <v>8400</v>
      </c>
      <c r="R22" s="85">
        <v>8605</v>
      </c>
      <c r="S22" s="85">
        <v>8732</v>
      </c>
      <c r="T22" s="85">
        <v>8799</v>
      </c>
      <c r="U22" s="83">
        <f>+T21-O21</f>
        <v>2.2889462277979666E-2</v>
      </c>
      <c r="V22" s="85">
        <f>+T22</f>
        <v>8799</v>
      </c>
      <c r="W22" s="85">
        <f>+$V$22*(1+W2)</f>
        <v>8711.01</v>
      </c>
      <c r="X22" s="85">
        <f>+$V$22*(1+X2)</f>
        <v>8623.02</v>
      </c>
      <c r="Y22" s="85">
        <f>+$V$22*(1+Y2)</f>
        <v>8535.0300000000007</v>
      </c>
      <c r="Z22" s="85">
        <f>+$V$22*(1+Z2)</f>
        <v>8447.0399999999991</v>
      </c>
      <c r="AA22" s="104">
        <f>+W23-0.017</f>
        <v>0.13350836602353694</v>
      </c>
      <c r="AB22" s="139" t="s">
        <v>19</v>
      </c>
      <c r="AC22" s="165">
        <f>'Mgmt Proposal Scenario details'!AC24</f>
        <v>51585.54</v>
      </c>
      <c r="AD22" s="165">
        <f>'Mgmt Proposal Scenario details'!AD24</f>
        <v>51585.54</v>
      </c>
      <c r="AE22" s="165">
        <f>'Mgmt Proposal Scenario details'!AE24</f>
        <v>51585.54</v>
      </c>
      <c r="AF22" s="165">
        <f>'Mgmt Proposal Scenario details'!AF24</f>
        <v>51585.54</v>
      </c>
      <c r="AG22" s="165">
        <f>'Mgmt Proposal Scenario details'!AG24</f>
        <v>51585.54</v>
      </c>
    </row>
    <row r="23" spans="1:34" ht="1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106">
        <f>T24/T8</f>
        <v>0.15050836602353695</v>
      </c>
      <c r="U23" s="83"/>
      <c r="V23" s="106">
        <f>V24/V8</f>
        <v>0.15050836602353695</v>
      </c>
      <c r="W23" s="106">
        <f>W24/W8</f>
        <v>0.15050836602353695</v>
      </c>
      <c r="X23" s="106">
        <f>X24/X8</f>
        <v>0.15050836602353695</v>
      </c>
      <c r="Y23" s="106">
        <f>Y24/Y8</f>
        <v>0.15050836602353695</v>
      </c>
      <c r="Z23" s="106">
        <f>Z24/Z8</f>
        <v>0.15050836602353695</v>
      </c>
      <c r="AA23" s="104"/>
      <c r="AB23" s="147" t="s">
        <v>20</v>
      </c>
      <c r="AC23" s="167">
        <f>'Mgmt Proposal Scenario details'!AC25</f>
        <v>0</v>
      </c>
      <c r="AD23" s="167">
        <f>'Mgmt Proposal Scenario details'!AD25</f>
        <v>0</v>
      </c>
      <c r="AE23" s="167">
        <f>'Mgmt Proposal Scenario details'!AE25</f>
        <v>0</v>
      </c>
      <c r="AF23" s="167">
        <f>'Mgmt Proposal Scenario details'!AF25</f>
        <v>0</v>
      </c>
      <c r="AG23" s="167">
        <f>'Mgmt Proposal Scenario details'!AG25</f>
        <v>0</v>
      </c>
      <c r="AH23" s="94"/>
    </row>
    <row r="24" spans="1:34" ht="15">
      <c r="A24" s="81" t="s">
        <v>160</v>
      </c>
      <c r="B24" s="81">
        <v>719.1</v>
      </c>
      <c r="C24" s="81">
        <v>841.4</v>
      </c>
      <c r="D24" s="90">
        <v>1009.9</v>
      </c>
      <c r="E24" s="90">
        <v>1138.5999999999999</v>
      </c>
      <c r="F24" s="90">
        <v>1076</v>
      </c>
      <c r="G24" s="90">
        <v>1180</v>
      </c>
      <c r="H24" s="90">
        <v>1278</v>
      </c>
      <c r="I24" s="90">
        <v>1491</v>
      </c>
      <c r="J24" s="90">
        <v>1872</v>
      </c>
      <c r="K24" s="90">
        <v>2195</v>
      </c>
      <c r="L24" s="90">
        <v>2741</v>
      </c>
      <c r="M24" s="90">
        <v>2767</v>
      </c>
      <c r="N24" s="90">
        <v>3254</v>
      </c>
      <c r="O24" s="90">
        <v>4519</v>
      </c>
      <c r="P24" s="90">
        <v>4523</v>
      </c>
      <c r="Q24" s="90">
        <v>4850</v>
      </c>
      <c r="R24" s="90">
        <v>5151</v>
      </c>
      <c r="S24" s="90">
        <v>5524</v>
      </c>
      <c r="T24" s="90">
        <v>5640</v>
      </c>
      <c r="U24" s="90">
        <f>+U22*T8</f>
        <v>857.73681994273204</v>
      </c>
      <c r="V24" s="90">
        <v>5640</v>
      </c>
      <c r="W24" s="90">
        <f>+W8*V23</f>
        <v>5640</v>
      </c>
      <c r="X24" s="90">
        <f t="shared" ref="X24:Z24" si="14">+X8*W23</f>
        <v>5640</v>
      </c>
      <c r="Y24" s="90">
        <f t="shared" si="14"/>
        <v>5640</v>
      </c>
      <c r="Z24" s="90">
        <f t="shared" si="14"/>
        <v>5640</v>
      </c>
      <c r="AA24" s="104"/>
      <c r="AB24" s="139" t="s">
        <v>21</v>
      </c>
      <c r="AC24" s="165">
        <f>'Mgmt Proposal Scenario details'!AC26</f>
        <v>0</v>
      </c>
      <c r="AD24" s="165">
        <f>'Mgmt Proposal Scenario details'!AD26</f>
        <v>0</v>
      </c>
      <c r="AE24" s="165">
        <f>'Mgmt Proposal Scenario details'!AE26</f>
        <v>0</v>
      </c>
      <c r="AF24" s="165">
        <f>'Mgmt Proposal Scenario details'!AF26</f>
        <v>0</v>
      </c>
      <c r="AG24" s="165">
        <f>'Mgmt Proposal Scenario details'!AG26</f>
        <v>0</v>
      </c>
      <c r="AH24" s="88"/>
    </row>
    <row r="25" spans="1:34" ht="15">
      <c r="A25" s="81" t="s">
        <v>159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219</v>
      </c>
      <c r="J25" s="81">
        <v>583</v>
      </c>
      <c r="K25" s="81">
        <v>878</v>
      </c>
      <c r="L25" s="90">
        <v>1212</v>
      </c>
      <c r="M25" s="90">
        <v>1713</v>
      </c>
      <c r="N25" s="90">
        <v>1973</v>
      </c>
      <c r="O25" s="90">
        <v>2428</v>
      </c>
      <c r="P25" s="90">
        <v>2430</v>
      </c>
      <c r="Q25" s="90">
        <v>2385</v>
      </c>
      <c r="R25" s="90">
        <v>2300</v>
      </c>
      <c r="S25" s="90">
        <v>2149</v>
      </c>
      <c r="T25" s="90">
        <v>1909</v>
      </c>
      <c r="U25" s="90">
        <f>+U24*(1-T49)</f>
        <v>673.02625999488612</v>
      </c>
      <c r="V25" s="90">
        <v>1909</v>
      </c>
      <c r="W25" s="90">
        <f>T25/T8*W8</f>
        <v>1909</v>
      </c>
      <c r="X25" s="90">
        <f>V25/V8*X8</f>
        <v>1909</v>
      </c>
      <c r="Y25" s="90">
        <f>W25/W8*Y8</f>
        <v>1909</v>
      </c>
      <c r="Z25" s="90">
        <f>X25/X8*Z8</f>
        <v>1909</v>
      </c>
      <c r="AB25" s="147" t="s">
        <v>22</v>
      </c>
      <c r="AC25" s="167">
        <f>'Mgmt Proposal Scenario details'!AC27</f>
        <v>0</v>
      </c>
      <c r="AD25" s="167">
        <f>'Mgmt Proposal Scenario details'!AD27</f>
        <v>0</v>
      </c>
      <c r="AE25" s="167">
        <f>'Mgmt Proposal Scenario details'!AE27</f>
        <v>0</v>
      </c>
      <c r="AF25" s="167">
        <f>'Mgmt Proposal Scenario details'!AF27</f>
        <v>0</v>
      </c>
      <c r="AG25" s="167">
        <f>'Mgmt Proposal Scenario details'!AG27</f>
        <v>0</v>
      </c>
    </row>
    <row r="26" spans="1:34" ht="15">
      <c r="A26" s="81" t="s">
        <v>134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B26" s="139" t="s">
        <v>23</v>
      </c>
      <c r="AC26" s="165">
        <f>'Mgmt Proposal Scenario details'!AC28</f>
        <v>0</v>
      </c>
      <c r="AD26" s="165">
        <f>'Mgmt Proposal Scenario details'!AD28</f>
        <v>0</v>
      </c>
      <c r="AE26" s="165">
        <f>'Mgmt Proposal Scenario details'!AE28</f>
        <v>0</v>
      </c>
      <c r="AF26" s="165">
        <f>'Mgmt Proposal Scenario details'!AF28</f>
        <v>0</v>
      </c>
      <c r="AG26" s="165">
        <f>'Mgmt Proposal Scenario details'!AG28</f>
        <v>0</v>
      </c>
    </row>
    <row r="27" spans="1:34" ht="15">
      <c r="A27" s="81" t="s">
        <v>158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B27" s="147" t="s">
        <v>24</v>
      </c>
      <c r="AC27" s="167">
        <f>'Mgmt Proposal Scenario details'!AC29</f>
        <v>-42974.380262736297</v>
      </c>
      <c r="AD27" s="167">
        <f>'Mgmt Proposal Scenario details'!AD29</f>
        <v>-42974.380262736297</v>
      </c>
      <c r="AE27" s="167">
        <f>'Mgmt Proposal Scenario details'!AE29</f>
        <v>-42974.380262736297</v>
      </c>
      <c r="AF27" s="167">
        <f>'Mgmt Proposal Scenario details'!AF29</f>
        <v>-42974.380262736297</v>
      </c>
      <c r="AG27" s="167">
        <f>'Mgmt Proposal Scenario details'!AG29</f>
        <v>-42974.380262736297</v>
      </c>
    </row>
    <row r="28" spans="1:34" ht="15">
      <c r="A28" s="81" t="s">
        <v>157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B28" s="139" t="s">
        <v>25</v>
      </c>
      <c r="AC28" s="165">
        <f>'Mgmt Proposal Scenario details'!AC30</f>
        <v>0</v>
      </c>
      <c r="AD28" s="165">
        <f>'Mgmt Proposal Scenario details'!AD30</f>
        <v>0</v>
      </c>
      <c r="AE28" s="165">
        <f>'Mgmt Proposal Scenario details'!AE30</f>
        <v>0</v>
      </c>
      <c r="AF28" s="165">
        <f>'Mgmt Proposal Scenario details'!AF30</f>
        <v>0</v>
      </c>
      <c r="AG28" s="165">
        <f>'Mgmt Proposal Scenario details'!AG30</f>
        <v>0</v>
      </c>
    </row>
    <row r="29" spans="1:34" ht="15">
      <c r="A29" s="81" t="s">
        <v>156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B29" s="147" t="s">
        <v>26</v>
      </c>
      <c r="AC29" s="167">
        <f>'Mgmt Proposal Scenario details'!AC31</f>
        <v>-408</v>
      </c>
      <c r="AD29" s="167">
        <f>'Mgmt Proposal Scenario details'!AD31</f>
        <v>-408</v>
      </c>
      <c r="AE29" s="167">
        <f>'Mgmt Proposal Scenario details'!AE31</f>
        <v>-408</v>
      </c>
      <c r="AF29" s="167">
        <f>'Mgmt Proposal Scenario details'!AF31</f>
        <v>-408</v>
      </c>
      <c r="AG29" s="167">
        <f>'Mgmt Proposal Scenario details'!AG31</f>
        <v>-408</v>
      </c>
    </row>
    <row r="30" spans="1:34" ht="15">
      <c r="A30" s="81" t="s">
        <v>155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B30" s="139" t="s">
        <v>27</v>
      </c>
      <c r="AC30" s="165">
        <f>'Mgmt Proposal Scenario details'!AC32</f>
        <v>-3277.1</v>
      </c>
      <c r="AD30" s="165">
        <f>'Mgmt Proposal Scenario details'!AD32</f>
        <v>-3277.1</v>
      </c>
      <c r="AE30" s="165">
        <f>'Mgmt Proposal Scenario details'!AE32</f>
        <v>-3277.1</v>
      </c>
      <c r="AF30" s="165">
        <f>'Mgmt Proposal Scenario details'!AF32</f>
        <v>-3277.1</v>
      </c>
      <c r="AG30" s="165">
        <f>'Mgmt Proposal Scenario details'!AG32</f>
        <v>-3277.1</v>
      </c>
    </row>
    <row r="31" spans="1:34" ht="15">
      <c r="A31" s="81" t="s">
        <v>154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B31" s="147" t="s">
        <v>28</v>
      </c>
      <c r="AC31" s="167">
        <f>'Mgmt Proposal Scenario details'!AC33</f>
        <v>-599</v>
      </c>
      <c r="AD31" s="167">
        <f>'Mgmt Proposal Scenario details'!AD33</f>
        <v>-599</v>
      </c>
      <c r="AE31" s="167">
        <f>'Mgmt Proposal Scenario details'!AE33</f>
        <v>-599</v>
      </c>
      <c r="AF31" s="167">
        <f>'Mgmt Proposal Scenario details'!AF33</f>
        <v>-599</v>
      </c>
      <c r="AG31" s="167">
        <f>'Mgmt Proposal Scenario details'!AG33</f>
        <v>-599</v>
      </c>
    </row>
    <row r="32" spans="1:34" ht="15">
      <c r="A32" s="81" t="s">
        <v>153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B32" s="139" t="s">
        <v>12</v>
      </c>
      <c r="AC32" s="168">
        <f>SUM(AC21:AC31)</f>
        <v>178061.77010711687</v>
      </c>
      <c r="AD32" s="168">
        <f t="shared" ref="AD32:AF32" si="15">SUM(AD21:AD31)</f>
        <v>179565.05254416107</v>
      </c>
      <c r="AE32" s="168">
        <f t="shared" si="15"/>
        <v>181068.33498120523</v>
      </c>
      <c r="AF32" s="168">
        <f t="shared" si="15"/>
        <v>182571.61741824952</v>
      </c>
      <c r="AG32" s="168">
        <f>SUM(AG21:AG31)</f>
        <v>184074.89985529374</v>
      </c>
    </row>
    <row r="33" spans="1:34" ht="15">
      <c r="A33" s="81" t="s">
        <v>152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B33" s="147" t="s">
        <v>29</v>
      </c>
      <c r="AC33" s="169">
        <v>4201.22</v>
      </c>
      <c r="AD33" s="169">
        <v>4201.22</v>
      </c>
      <c r="AE33" s="169">
        <v>4201.22</v>
      </c>
      <c r="AF33" s="169">
        <v>4201.22</v>
      </c>
      <c r="AG33" s="169">
        <v>4201.22</v>
      </c>
    </row>
    <row r="34" spans="1:34" ht="15">
      <c r="A34" s="81" t="s">
        <v>151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B34" s="139" t="s">
        <v>30</v>
      </c>
      <c r="AC34" s="170">
        <f>+AC32/AC33</f>
        <v>42.383348195789999</v>
      </c>
      <c r="AD34" s="170">
        <f t="shared" ref="AD34:AF34" si="16">+AD32/AD33</f>
        <v>42.741168647240812</v>
      </c>
      <c r="AE34" s="170">
        <f t="shared" si="16"/>
        <v>43.098989098691625</v>
      </c>
      <c r="AF34" s="170">
        <f t="shared" si="16"/>
        <v>43.456809550142459</v>
      </c>
      <c r="AG34" s="170">
        <f>+AG32/AG33</f>
        <v>43.814630001593279</v>
      </c>
    </row>
    <row r="35" spans="1:34" ht="15">
      <c r="A35" s="81" t="s">
        <v>150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B35" s="147" t="s">
        <v>31</v>
      </c>
      <c r="AC35" s="169">
        <f>'Mgmt Proposal Scenario details'!AC37</f>
        <v>36.630000000000003</v>
      </c>
      <c r="AD35" s="169">
        <f>'Mgmt Proposal Scenario details'!AD37</f>
        <v>36.630000000000003</v>
      </c>
      <c r="AE35" s="169">
        <f>'Mgmt Proposal Scenario details'!AE37</f>
        <v>36.630000000000003</v>
      </c>
      <c r="AF35" s="169">
        <f>'Mgmt Proposal Scenario details'!AF37</f>
        <v>36.630000000000003</v>
      </c>
      <c r="AG35" s="169">
        <f>'Mgmt Proposal Scenario details'!AG37</f>
        <v>36.630000000000003</v>
      </c>
    </row>
    <row r="36" spans="1:34" ht="15">
      <c r="A36" s="88" t="s">
        <v>149</v>
      </c>
      <c r="B36" s="87">
        <f t="shared" ref="B36:T36" si="17">SUM(B22:B35,B18)</f>
        <v>5732.5599999999995</v>
      </c>
      <c r="C36" s="87">
        <f t="shared" si="17"/>
        <v>6954.32</v>
      </c>
      <c r="D36" s="87">
        <f t="shared" si="17"/>
        <v>7050.0099999999993</v>
      </c>
      <c r="E36" s="87">
        <f t="shared" si="17"/>
        <v>7082.5499999999993</v>
      </c>
      <c r="F36" s="87">
        <f t="shared" si="17"/>
        <v>6102</v>
      </c>
      <c r="G36" s="87">
        <f t="shared" si="17"/>
        <v>6035</v>
      </c>
      <c r="H36" s="87">
        <f t="shared" si="17"/>
        <v>6292</v>
      </c>
      <c r="I36" s="87">
        <f t="shared" si="17"/>
        <v>7422</v>
      </c>
      <c r="J36" s="87">
        <f t="shared" si="17"/>
        <v>9422</v>
      </c>
      <c r="K36" s="87">
        <f t="shared" si="17"/>
        <v>11863</v>
      </c>
      <c r="L36" s="87">
        <f t="shared" si="17"/>
        <v>14421</v>
      </c>
      <c r="M36" s="87">
        <f t="shared" si="17"/>
        <v>14697</v>
      </c>
      <c r="N36" s="87">
        <f t="shared" si="17"/>
        <v>16982</v>
      </c>
      <c r="O36" s="87">
        <f t="shared" si="17"/>
        <v>22894</v>
      </c>
      <c r="P36" s="87">
        <f t="shared" si="17"/>
        <v>23064</v>
      </c>
      <c r="Q36" s="87">
        <f t="shared" si="17"/>
        <v>22748</v>
      </c>
      <c r="R36" s="87">
        <f t="shared" si="17"/>
        <v>23292</v>
      </c>
      <c r="S36" s="87">
        <f t="shared" si="17"/>
        <v>23937</v>
      </c>
      <c r="T36" s="87">
        <f t="shared" si="17"/>
        <v>23944.150508366023</v>
      </c>
      <c r="U36" s="87"/>
      <c r="V36" s="87">
        <f>SUM(V22:V35,V18)</f>
        <v>23944.150508366023</v>
      </c>
      <c r="W36" s="87">
        <f>SUM(W22:W35,W18)</f>
        <v>23856.160508366022</v>
      </c>
      <c r="X36" s="87">
        <f>SUM(X22:X35,X18)</f>
        <v>23768.170508366024</v>
      </c>
      <c r="Y36" s="87">
        <f>SUM(Y22:Y35,Y18)</f>
        <v>23680.180508366022</v>
      </c>
      <c r="Z36" s="87">
        <f>SUM(Z22:Z35,Z18)</f>
        <v>23592.19050836602</v>
      </c>
      <c r="AB36" s="147" t="s">
        <v>32</v>
      </c>
      <c r="AC36" s="154">
        <f>+AC34/AC35-1</f>
        <v>0.15706656281162967</v>
      </c>
      <c r="AD36" s="154">
        <f t="shared" ref="AD36:AF36" si="18">+AD34/AD35-1</f>
        <v>0.16683507090474503</v>
      </c>
      <c r="AE36" s="154">
        <f t="shared" si="18"/>
        <v>0.17660357899786039</v>
      </c>
      <c r="AF36" s="154">
        <f t="shared" si="18"/>
        <v>0.18637208709097619</v>
      </c>
      <c r="AG36" s="154">
        <f>+AG34/AG35-1</f>
        <v>0.19614059518409155</v>
      </c>
    </row>
    <row r="37" spans="1:34" ht="15">
      <c r="A37" s="8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B37" s="139" t="s">
        <v>38</v>
      </c>
      <c r="AC37" s="171">
        <f>'Mgmt Proposal Scenario details'!AC39</f>
        <v>153890.69</v>
      </c>
      <c r="AD37" s="171">
        <f>'Mgmt Proposal Scenario details'!AD39</f>
        <v>153890.69</v>
      </c>
      <c r="AE37" s="171">
        <f>'Mgmt Proposal Scenario details'!AE39</f>
        <v>153890.69</v>
      </c>
      <c r="AF37" s="171">
        <f>'Mgmt Proposal Scenario details'!AF39</f>
        <v>153890.69</v>
      </c>
      <c r="AG37" s="171">
        <f>'Mgmt Proposal Scenario details'!AG39</f>
        <v>153890.69</v>
      </c>
    </row>
    <row r="38" spans="1:34" ht="15">
      <c r="A38" s="81" t="s">
        <v>148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B38" s="147" t="s">
        <v>39</v>
      </c>
      <c r="AC38" s="172">
        <f>+AC32-AC37</f>
        <v>24171.080107116868</v>
      </c>
      <c r="AD38" s="172">
        <f>+AD32-AD37</f>
        <v>25674.362544161064</v>
      </c>
      <c r="AE38" s="172">
        <f t="shared" ref="AE38:AF38" si="19">+AE32-AE37</f>
        <v>27177.644981205231</v>
      </c>
      <c r="AF38" s="172">
        <f t="shared" si="19"/>
        <v>28680.927418249514</v>
      </c>
      <c r="AG38" s="172">
        <f>+AG32-AG37</f>
        <v>30184.209855293739</v>
      </c>
    </row>
    <row r="39" spans="1:34" s="88" customFormat="1">
      <c r="A39" s="81" t="s">
        <v>133</v>
      </c>
      <c r="B39" s="81">
        <v>146.5</v>
      </c>
      <c r="C39" s="81">
        <v>225.9</v>
      </c>
      <c r="D39" s="90">
        <v>1544.6</v>
      </c>
      <c r="E39" s="81">
        <v>165.4</v>
      </c>
      <c r="F39" s="81">
        <v>407.7</v>
      </c>
      <c r="G39" s="81">
        <v>226.1</v>
      </c>
      <c r="H39" s="81">
        <v>179.7</v>
      </c>
      <c r="I39" s="81">
        <v>361.6</v>
      </c>
      <c r="J39" s="81">
        <v>384.4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/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B39" s="81"/>
      <c r="AC39" s="81"/>
      <c r="AD39" s="81"/>
      <c r="AE39" s="81"/>
      <c r="AF39" s="81"/>
      <c r="AG39" s="81"/>
      <c r="AH39" s="81"/>
    </row>
    <row r="40" spans="1:34">
      <c r="A40" s="88" t="s">
        <v>147</v>
      </c>
      <c r="B40" s="87">
        <f t="shared" ref="B40:T40" si="20">SUM(B36:B39)</f>
        <v>5879.0599999999995</v>
      </c>
      <c r="C40" s="87">
        <f t="shared" si="20"/>
        <v>7180.2199999999993</v>
      </c>
      <c r="D40" s="87">
        <f t="shared" si="20"/>
        <v>8594.6099999999988</v>
      </c>
      <c r="E40" s="87">
        <f t="shared" si="20"/>
        <v>7247.9499999999989</v>
      </c>
      <c r="F40" s="87">
        <f t="shared" si="20"/>
        <v>6509.7</v>
      </c>
      <c r="G40" s="87">
        <f t="shared" si="20"/>
        <v>6261.1</v>
      </c>
      <c r="H40" s="87">
        <f t="shared" si="20"/>
        <v>6471.7</v>
      </c>
      <c r="I40" s="87">
        <f t="shared" si="20"/>
        <v>7783.6</v>
      </c>
      <c r="J40" s="87">
        <f t="shared" si="20"/>
        <v>9806.4</v>
      </c>
      <c r="K40" s="87">
        <f t="shared" si="20"/>
        <v>11863</v>
      </c>
      <c r="L40" s="87">
        <f t="shared" si="20"/>
        <v>14421</v>
      </c>
      <c r="M40" s="87">
        <f t="shared" si="20"/>
        <v>14697</v>
      </c>
      <c r="N40" s="87">
        <f t="shared" si="20"/>
        <v>16982</v>
      </c>
      <c r="O40" s="87">
        <f t="shared" si="20"/>
        <v>22894</v>
      </c>
      <c r="P40" s="87">
        <f t="shared" si="20"/>
        <v>23064</v>
      </c>
      <c r="Q40" s="87">
        <f t="shared" si="20"/>
        <v>22748</v>
      </c>
      <c r="R40" s="87">
        <f t="shared" si="20"/>
        <v>23292</v>
      </c>
      <c r="S40" s="87">
        <f t="shared" si="20"/>
        <v>23937</v>
      </c>
      <c r="T40" s="87">
        <f t="shared" si="20"/>
        <v>23944.150508366023</v>
      </c>
      <c r="U40" s="87"/>
      <c r="V40" s="87">
        <f>SUM(V36:V39)</f>
        <v>23944.150508366023</v>
      </c>
      <c r="W40" s="87">
        <f>SUM(W36:W39)</f>
        <v>23856.160508366022</v>
      </c>
      <c r="X40" s="87">
        <f>SUM(X36:X39)</f>
        <v>23768.170508366024</v>
      </c>
      <c r="Y40" s="87">
        <f>SUM(Y36:Y39)</f>
        <v>23680.180508366022</v>
      </c>
      <c r="Z40" s="87">
        <f>SUM(Z36:Z39)</f>
        <v>23592.19050836602</v>
      </c>
    </row>
    <row r="41" spans="1:34">
      <c r="A41" s="88" t="s">
        <v>146</v>
      </c>
      <c r="B41" s="87">
        <f t="shared" ref="B41:T41" si="21">SUM(B15,B8)-B40</f>
        <v>1264.8400000000001</v>
      </c>
      <c r="C41" s="87">
        <f t="shared" si="21"/>
        <v>1647.08</v>
      </c>
      <c r="D41" s="87">
        <f t="shared" si="21"/>
        <v>1535.4900000000016</v>
      </c>
      <c r="E41" s="87">
        <f t="shared" si="21"/>
        <v>3611.7500000000018</v>
      </c>
      <c r="F41" s="87">
        <f t="shared" si="21"/>
        <v>3163.3</v>
      </c>
      <c r="G41" s="87">
        <f t="shared" si="21"/>
        <v>3213.8999999999996</v>
      </c>
      <c r="H41" s="87">
        <f t="shared" si="21"/>
        <v>3684.3</v>
      </c>
      <c r="I41" s="87">
        <f t="shared" si="21"/>
        <v>4015.3999999999996</v>
      </c>
      <c r="J41" s="87">
        <f t="shared" si="21"/>
        <v>4587.6000000000004</v>
      </c>
      <c r="K41" s="87">
        <f t="shared" si="21"/>
        <v>6133</v>
      </c>
      <c r="L41" s="87">
        <f t="shared" si="21"/>
        <v>8009</v>
      </c>
      <c r="M41" s="87">
        <f t="shared" si="21"/>
        <v>8555</v>
      </c>
      <c r="N41" s="87">
        <f t="shared" si="21"/>
        <v>9838</v>
      </c>
      <c r="O41" s="87">
        <f t="shared" si="21"/>
        <v>12728</v>
      </c>
      <c r="P41" s="87">
        <f t="shared" si="21"/>
        <v>14057</v>
      </c>
      <c r="Q41" s="87">
        <f t="shared" si="21"/>
        <v>14432</v>
      </c>
      <c r="R41" s="87">
        <f t="shared" si="21"/>
        <v>14983</v>
      </c>
      <c r="S41" s="87">
        <f t="shared" si="21"/>
        <v>14289</v>
      </c>
      <c r="T41" s="87">
        <f t="shared" si="21"/>
        <v>13528.849491633977</v>
      </c>
      <c r="U41" s="87"/>
      <c r="V41" s="87">
        <f>SUM(V15,V8)-V40</f>
        <v>13528.849491633977</v>
      </c>
      <c r="W41" s="87">
        <f>SUM(W15,W8)-W40</f>
        <v>13616.839491633978</v>
      </c>
      <c r="X41" s="87">
        <f>SUM(X15,X8)-X40</f>
        <v>13704.829491633976</v>
      </c>
      <c r="Y41" s="87">
        <f>SUM(Y15,Y8)-Y40</f>
        <v>13792.819491633978</v>
      </c>
      <c r="Z41" s="87">
        <f>SUM(Z15,Z8)-Z40</f>
        <v>13880.80949163398</v>
      </c>
    </row>
    <row r="42" spans="1:34">
      <c r="A42" s="81" t="s">
        <v>134</v>
      </c>
      <c r="B42" s="81">
        <v>0</v>
      </c>
      <c r="C42" s="81">
        <v>55.6</v>
      </c>
      <c r="D42" s="81">
        <v>76.599999999999994</v>
      </c>
      <c r="E42" s="81">
        <v>71.400000000000006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</row>
    <row r="43" spans="1:34">
      <c r="A43" s="88" t="s">
        <v>145</v>
      </c>
      <c r="B43" s="87">
        <f t="shared" ref="B43:T43" si="22">+B42+B41</f>
        <v>1264.8400000000001</v>
      </c>
      <c r="C43" s="87">
        <f t="shared" si="22"/>
        <v>1702.6799999999998</v>
      </c>
      <c r="D43" s="87">
        <f t="shared" si="22"/>
        <v>1612.0900000000015</v>
      </c>
      <c r="E43" s="87">
        <f t="shared" si="22"/>
        <v>3683.1500000000019</v>
      </c>
      <c r="F43" s="87">
        <f t="shared" si="22"/>
        <v>3163.3</v>
      </c>
      <c r="G43" s="87">
        <f t="shared" si="22"/>
        <v>3213.8999999999996</v>
      </c>
      <c r="H43" s="87">
        <f t="shared" si="22"/>
        <v>3684.3</v>
      </c>
      <c r="I43" s="87">
        <f t="shared" si="22"/>
        <v>4015.3999999999996</v>
      </c>
      <c r="J43" s="87">
        <f t="shared" si="22"/>
        <v>4587.6000000000004</v>
      </c>
      <c r="K43" s="87">
        <f t="shared" si="22"/>
        <v>6133</v>
      </c>
      <c r="L43" s="87">
        <f t="shared" si="22"/>
        <v>8009</v>
      </c>
      <c r="M43" s="87">
        <f t="shared" si="22"/>
        <v>8555</v>
      </c>
      <c r="N43" s="87">
        <f t="shared" si="22"/>
        <v>9838</v>
      </c>
      <c r="O43" s="87">
        <f t="shared" si="22"/>
        <v>12728</v>
      </c>
      <c r="P43" s="87">
        <f t="shared" si="22"/>
        <v>14057</v>
      </c>
      <c r="Q43" s="87">
        <f t="shared" si="22"/>
        <v>14432</v>
      </c>
      <c r="R43" s="87">
        <f t="shared" si="22"/>
        <v>14983</v>
      </c>
      <c r="S43" s="87">
        <f t="shared" si="22"/>
        <v>14289</v>
      </c>
      <c r="T43" s="87">
        <f t="shared" si="22"/>
        <v>13528.849491633977</v>
      </c>
      <c r="U43" s="87"/>
      <c r="V43" s="87">
        <f>+V42+V41</f>
        <v>13528.849491633977</v>
      </c>
      <c r="W43" s="87">
        <f>+W42+W41</f>
        <v>13616.839491633978</v>
      </c>
      <c r="X43" s="87">
        <f>+X42+X41</f>
        <v>13704.829491633976</v>
      </c>
      <c r="Y43" s="87">
        <f>+Y42+Y41</f>
        <v>13792.819491633978</v>
      </c>
      <c r="Z43" s="87">
        <f>+Z42+Z41</f>
        <v>13880.80949163398</v>
      </c>
    </row>
    <row r="44" spans="1:34" ht="14" thickBot="1">
      <c r="A44" s="81" t="s">
        <v>135</v>
      </c>
      <c r="B44" s="81" t="s">
        <v>116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/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B44" s="81" t="s">
        <v>189</v>
      </c>
    </row>
    <row r="45" spans="1:34" ht="46" thickBot="1">
      <c r="A45" s="81" t="s">
        <v>137</v>
      </c>
      <c r="B45" s="81">
        <v>30.7</v>
      </c>
      <c r="C45" s="81">
        <v>36.9</v>
      </c>
      <c r="D45" s="81">
        <v>21.7</v>
      </c>
      <c r="E45" s="81">
        <v>21.7</v>
      </c>
      <c r="F45" s="81">
        <v>17.2</v>
      </c>
      <c r="G45" s="81">
        <v>21.5</v>
      </c>
      <c r="H45" s="81">
        <v>22.4</v>
      </c>
      <c r="I45" s="81">
        <v>28.6</v>
      </c>
      <c r="J45" s="81">
        <v>61.1</v>
      </c>
      <c r="K45" s="81">
        <v>62.5</v>
      </c>
      <c r="L45" s="81">
        <v>74.099999999999994</v>
      </c>
      <c r="M45" s="81">
        <v>58.6</v>
      </c>
      <c r="N45" s="81">
        <v>74.3</v>
      </c>
      <c r="O45" s="81">
        <v>68.599999999999994</v>
      </c>
      <c r="P45" s="81">
        <v>66.400000000000006</v>
      </c>
      <c r="Q45" s="81">
        <v>61</v>
      </c>
      <c r="R45" s="81">
        <v>61.2</v>
      </c>
      <c r="S45" s="81">
        <v>54.6</v>
      </c>
      <c r="T45" s="81">
        <v>54.619937698100003</v>
      </c>
      <c r="V45" s="81">
        <v>54.619937698100003</v>
      </c>
      <c r="W45" s="81">
        <f>+V45/V43*W43</f>
        <v>54.975179163460965</v>
      </c>
      <c r="X45" s="81">
        <f>+W45/W43*X43</f>
        <v>55.330420628821905</v>
      </c>
      <c r="Y45" s="81">
        <f>+X45/X43*Y43</f>
        <v>55.685662094182867</v>
      </c>
      <c r="Z45" s="81">
        <f>+Y45/Y43*Z43</f>
        <v>56.040903559543821</v>
      </c>
      <c r="AB45" s="66" t="s">
        <v>40</v>
      </c>
      <c r="AC45" s="74" t="s">
        <v>115</v>
      </c>
      <c r="AD45" s="75" t="s">
        <v>108</v>
      </c>
      <c r="AE45" s="75" t="s">
        <v>109</v>
      </c>
      <c r="AF45" s="75" t="s">
        <v>110</v>
      </c>
      <c r="AG45" s="88"/>
    </row>
    <row r="46" spans="1:34" ht="15">
      <c r="A46" s="81" t="s">
        <v>120</v>
      </c>
      <c r="B46" s="85">
        <v>0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/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B46" s="72" t="s">
        <v>58</v>
      </c>
      <c r="AC46" s="73">
        <f>AC7</f>
        <v>0.23141284235820153</v>
      </c>
      <c r="AD46" s="73">
        <f>AD7</f>
        <v>0.23291792348218696</v>
      </c>
      <c r="AE46" s="73">
        <f>AE7</f>
        <v>0.23442300460617232</v>
      </c>
      <c r="AF46" s="73">
        <f>AF7</f>
        <v>0.2359280857301578</v>
      </c>
    </row>
    <row r="47" spans="1:34" ht="15">
      <c r="A47" s="88" t="s">
        <v>144</v>
      </c>
      <c r="B47" s="87">
        <f t="shared" ref="B47:T47" si="23">+SUM(B43:B46)</f>
        <v>1295.5400000000002</v>
      </c>
      <c r="C47" s="87">
        <f t="shared" si="23"/>
        <v>1739.58</v>
      </c>
      <c r="D47" s="87">
        <f t="shared" si="23"/>
        <v>1633.7900000000016</v>
      </c>
      <c r="E47" s="87">
        <f t="shared" si="23"/>
        <v>3704.8500000000017</v>
      </c>
      <c r="F47" s="87">
        <f t="shared" si="23"/>
        <v>3180.5</v>
      </c>
      <c r="G47" s="87">
        <f t="shared" si="23"/>
        <v>3235.3999999999996</v>
      </c>
      <c r="H47" s="87">
        <f t="shared" si="23"/>
        <v>3706.7000000000003</v>
      </c>
      <c r="I47" s="87">
        <f t="shared" si="23"/>
        <v>4043.9999999999995</v>
      </c>
      <c r="J47" s="87">
        <f t="shared" si="23"/>
        <v>4648.7000000000007</v>
      </c>
      <c r="K47" s="87">
        <f t="shared" si="23"/>
        <v>6195.5</v>
      </c>
      <c r="L47" s="87">
        <f t="shared" si="23"/>
        <v>8083.1</v>
      </c>
      <c r="M47" s="87">
        <f t="shared" si="23"/>
        <v>8613.6</v>
      </c>
      <c r="N47" s="87">
        <f t="shared" si="23"/>
        <v>9912.2999999999993</v>
      </c>
      <c r="O47" s="87">
        <f t="shared" si="23"/>
        <v>12796.6</v>
      </c>
      <c r="P47" s="87">
        <f t="shared" si="23"/>
        <v>14123.4</v>
      </c>
      <c r="Q47" s="87">
        <f t="shared" si="23"/>
        <v>14493</v>
      </c>
      <c r="R47" s="87">
        <f t="shared" si="23"/>
        <v>15044.2</v>
      </c>
      <c r="S47" s="87">
        <f t="shared" si="23"/>
        <v>14343.6</v>
      </c>
      <c r="T47" s="87">
        <f t="shared" si="23"/>
        <v>13583.469429332077</v>
      </c>
      <c r="U47" s="87"/>
      <c r="V47" s="87">
        <f>+SUM(V43:V46)</f>
        <v>13583.469429332077</v>
      </c>
      <c r="W47" s="87">
        <f>+SUM(W43:W46)</f>
        <v>13671.814670797439</v>
      </c>
      <c r="X47" s="87">
        <f>+SUM(X43:X46)</f>
        <v>13760.159912262798</v>
      </c>
      <c r="Y47" s="87">
        <f>+SUM(Y43:Y46)</f>
        <v>13848.505153728162</v>
      </c>
      <c r="Z47" s="87">
        <f>+SUM(Z43:Z46)</f>
        <v>13936.850395193524</v>
      </c>
      <c r="AB47" s="64" t="s">
        <v>30</v>
      </c>
      <c r="AC47" s="65">
        <f>AC34</f>
        <v>42.383348195789999</v>
      </c>
      <c r="AD47" s="65">
        <f t="shared" ref="AD47:AF47" si="24">AD34</f>
        <v>42.741168647240812</v>
      </c>
      <c r="AE47" s="65">
        <f t="shared" si="24"/>
        <v>43.098989098691625</v>
      </c>
      <c r="AF47" s="65">
        <f t="shared" si="24"/>
        <v>43.456809550142459</v>
      </c>
    </row>
    <row r="48" spans="1:34" ht="15">
      <c r="A48" s="88" t="s">
        <v>143</v>
      </c>
      <c r="B48" s="93">
        <f t="shared" ref="B48:T48" si="25">+B47/SUM(B15,B8)</f>
        <v>0.18134912302803793</v>
      </c>
      <c r="C48" s="93">
        <f t="shared" si="25"/>
        <v>0.1970681861950993</v>
      </c>
      <c r="D48" s="93">
        <f t="shared" si="25"/>
        <v>0.16128073760377504</v>
      </c>
      <c r="E48" s="93">
        <f t="shared" si="25"/>
        <v>0.34115583303406183</v>
      </c>
      <c r="F48" s="93">
        <f t="shared" si="25"/>
        <v>0.32880181949757054</v>
      </c>
      <c r="G48" s="93">
        <f t="shared" si="25"/>
        <v>0.34146701846965694</v>
      </c>
      <c r="H48" s="93">
        <f t="shared" si="25"/>
        <v>0.36497636864907446</v>
      </c>
      <c r="I48" s="93">
        <f t="shared" si="25"/>
        <v>0.34274091024663106</v>
      </c>
      <c r="J48" s="93">
        <f t="shared" si="25"/>
        <v>0.3229609559538697</v>
      </c>
      <c r="K48" s="93">
        <f t="shared" si="25"/>
        <v>0.34427094909979994</v>
      </c>
      <c r="L48" s="93">
        <f t="shared" si="25"/>
        <v>0.36037004012483281</v>
      </c>
      <c r="M48" s="93">
        <f t="shared" si="25"/>
        <v>0.37044555307070359</v>
      </c>
      <c r="N48" s="93">
        <f t="shared" si="25"/>
        <v>0.36958612975391497</v>
      </c>
      <c r="O48" s="93">
        <f t="shared" si="25"/>
        <v>0.35923305822244683</v>
      </c>
      <c r="P48" s="93">
        <f t="shared" si="25"/>
        <v>0.38046927615096576</v>
      </c>
      <c r="Q48" s="93">
        <f t="shared" si="25"/>
        <v>0.38980634749865517</v>
      </c>
      <c r="R48" s="93">
        <f t="shared" si="25"/>
        <v>0.393055519268452</v>
      </c>
      <c r="S48" s="93">
        <f t="shared" si="25"/>
        <v>0.37523151781509967</v>
      </c>
      <c r="T48" s="93">
        <f t="shared" si="25"/>
        <v>0.36248684197507747</v>
      </c>
      <c r="U48" s="93"/>
      <c r="V48" s="93">
        <f>+V47/SUM(V15,V8)</f>
        <v>0.36248684197507747</v>
      </c>
      <c r="W48" s="93">
        <f>+W47/SUM(W15,W8)</f>
        <v>0.36484441253162114</v>
      </c>
      <c r="X48" s="93">
        <f>+X47/SUM(X15,X8)</f>
        <v>0.36720198308816476</v>
      </c>
      <c r="Y48" s="93">
        <f>+Y47/SUM(Y15,Y8)</f>
        <v>0.36955955364470849</v>
      </c>
      <c r="Z48" s="93">
        <f>+Z47/SUM(Z15,Z8)</f>
        <v>0.37191712420125217</v>
      </c>
      <c r="AA48" s="83">
        <f>+Y48-W48</f>
        <v>4.7151411130873511E-3</v>
      </c>
      <c r="AB48" s="72" t="s">
        <v>111</v>
      </c>
      <c r="AC48" s="73">
        <f>AC36</f>
        <v>0.15706656281162967</v>
      </c>
      <c r="AD48" s="73">
        <f t="shared" ref="AD48:AF48" si="26">AD36</f>
        <v>0.16683507090474503</v>
      </c>
      <c r="AE48" s="73">
        <f t="shared" si="26"/>
        <v>0.17660357899786039</v>
      </c>
      <c r="AF48" s="73">
        <f t="shared" si="26"/>
        <v>0.18637208709097619</v>
      </c>
      <c r="AH48" s="88"/>
    </row>
    <row r="49" spans="1:39" ht="15">
      <c r="A49" s="88" t="s">
        <v>142</v>
      </c>
      <c r="B49" s="93">
        <v>0.38700000000000001</v>
      </c>
      <c r="C49" s="93">
        <v>0.35899999999999999</v>
      </c>
      <c r="D49" s="93">
        <v>0.37</v>
      </c>
      <c r="E49" s="93">
        <v>0.36199999999999999</v>
      </c>
      <c r="F49" s="93">
        <v>0.35499999999999998</v>
      </c>
      <c r="G49" s="93">
        <v>0.33800000000000002</v>
      </c>
      <c r="H49" s="93">
        <v>0.32700000000000001</v>
      </c>
      <c r="I49" s="93">
        <v>0.30499999999999999</v>
      </c>
      <c r="J49" s="93">
        <v>0.29699999999999999</v>
      </c>
      <c r="K49" s="93">
        <v>0.28699999999999998</v>
      </c>
      <c r="L49" s="93">
        <v>0.28999999999999998</v>
      </c>
      <c r="M49" s="93">
        <v>0.28599999999999998</v>
      </c>
      <c r="N49" s="93">
        <v>0.27100000000000002</v>
      </c>
      <c r="O49" s="93">
        <v>0.25800000000000001</v>
      </c>
      <c r="P49" s="93">
        <v>0.24099999999999999</v>
      </c>
      <c r="Q49" s="93">
        <v>0.22500000000000001</v>
      </c>
      <c r="R49" s="93">
        <v>0.21</v>
      </c>
      <c r="S49" s="93">
        <v>0.215</v>
      </c>
      <c r="T49" s="93">
        <f>T50/T47</f>
        <v>0.21534642754426508</v>
      </c>
      <c r="U49" s="93"/>
      <c r="V49" s="93">
        <f>V50/V47</f>
        <v>0.21534642754426508</v>
      </c>
      <c r="W49" s="93">
        <f>W50/W47</f>
        <v>0.21534642754426508</v>
      </c>
      <c r="X49" s="93">
        <f>X50/X47</f>
        <v>0.21534642754426508</v>
      </c>
      <c r="Y49" s="93">
        <f>Y50/Y47</f>
        <v>0.21534642754426508</v>
      </c>
      <c r="Z49" s="93">
        <f>Z50/Z47</f>
        <v>0.21534642754426508</v>
      </c>
      <c r="AB49" s="64" t="s">
        <v>39</v>
      </c>
      <c r="AC49" s="105">
        <f>AC38</f>
        <v>24171.080107116868</v>
      </c>
      <c r="AD49" s="105">
        <f t="shared" ref="AD49:AF49" si="27">AD38</f>
        <v>25674.362544161064</v>
      </c>
      <c r="AE49" s="105">
        <f t="shared" si="27"/>
        <v>27177.644981205231</v>
      </c>
      <c r="AF49" s="105">
        <f t="shared" si="27"/>
        <v>28680.927418249514</v>
      </c>
    </row>
    <row r="50" spans="1:39" s="88" customFormat="1">
      <c r="A50" s="81" t="s">
        <v>141</v>
      </c>
      <c r="B50" s="85">
        <v>501.57</v>
      </c>
      <c r="C50" s="85">
        <v>624.04999999999995</v>
      </c>
      <c r="D50" s="85">
        <v>604.46</v>
      </c>
      <c r="E50" s="85">
        <v>1340.23</v>
      </c>
      <c r="F50" s="85">
        <v>1129.31</v>
      </c>
      <c r="G50" s="85">
        <v>1094.2</v>
      </c>
      <c r="H50" s="85">
        <v>1211.8</v>
      </c>
      <c r="I50" s="85">
        <v>1233.4100000000001</v>
      </c>
      <c r="J50" s="85">
        <v>1378.56</v>
      </c>
      <c r="K50" s="85">
        <v>1780.87</v>
      </c>
      <c r="L50" s="85">
        <v>2342.61</v>
      </c>
      <c r="M50" s="85">
        <v>2465.98</v>
      </c>
      <c r="N50" s="85">
        <v>2686.65</v>
      </c>
      <c r="O50" s="85">
        <v>3300.33</v>
      </c>
      <c r="P50" s="85">
        <v>3407.62</v>
      </c>
      <c r="Q50" s="85">
        <v>3267.44</v>
      </c>
      <c r="R50" s="85">
        <v>3158.3</v>
      </c>
      <c r="S50" s="85">
        <v>3088.81</v>
      </c>
      <c r="T50" s="85">
        <v>2925.1516152633999</v>
      </c>
      <c r="U50" s="85"/>
      <c r="V50" s="85">
        <v>2925.1516152633999</v>
      </c>
      <c r="W50" s="85">
        <f>+V49*W47</f>
        <v>2944.1764474035012</v>
      </c>
      <c r="X50" s="85">
        <f>+W49*X47</f>
        <v>2963.2012795436017</v>
      </c>
      <c r="Y50" s="85">
        <f>+X49*Y47</f>
        <v>2982.226111683703</v>
      </c>
      <c r="Z50" s="85">
        <f>+Y49*Z47</f>
        <v>3001.2509438238044</v>
      </c>
      <c r="AB50" s="81"/>
      <c r="AC50" s="81"/>
      <c r="AD50" s="81"/>
      <c r="AE50" s="81"/>
      <c r="AF50" s="81"/>
      <c r="AG50" s="81"/>
      <c r="AH50" s="81"/>
    </row>
    <row r="51" spans="1:39">
      <c r="A51" s="88" t="s">
        <v>119</v>
      </c>
      <c r="B51" s="87">
        <f t="shared" ref="B51:T51" si="28">+B47-B50</f>
        <v>793.97000000000025</v>
      </c>
      <c r="C51" s="87">
        <f t="shared" si="28"/>
        <v>1115.53</v>
      </c>
      <c r="D51" s="87">
        <f t="shared" si="28"/>
        <v>1029.3300000000015</v>
      </c>
      <c r="E51" s="87">
        <f t="shared" si="28"/>
        <v>2364.6200000000017</v>
      </c>
      <c r="F51" s="87">
        <f t="shared" si="28"/>
        <v>2051.19</v>
      </c>
      <c r="G51" s="87">
        <f t="shared" si="28"/>
        <v>2141.1999999999998</v>
      </c>
      <c r="H51" s="87">
        <f t="shared" si="28"/>
        <v>2494.9000000000005</v>
      </c>
      <c r="I51" s="87">
        <f t="shared" si="28"/>
        <v>2810.5899999999992</v>
      </c>
      <c r="J51" s="87">
        <f t="shared" si="28"/>
        <v>3270.1400000000008</v>
      </c>
      <c r="K51" s="87">
        <f t="shared" si="28"/>
        <v>4414.63</v>
      </c>
      <c r="L51" s="87">
        <f t="shared" si="28"/>
        <v>5740.49</v>
      </c>
      <c r="M51" s="87">
        <f t="shared" si="28"/>
        <v>6147.6200000000008</v>
      </c>
      <c r="N51" s="87">
        <f t="shared" si="28"/>
        <v>7225.65</v>
      </c>
      <c r="O51" s="87">
        <f t="shared" si="28"/>
        <v>9496.27</v>
      </c>
      <c r="P51" s="87">
        <f t="shared" si="28"/>
        <v>10715.779999999999</v>
      </c>
      <c r="Q51" s="87">
        <f t="shared" si="28"/>
        <v>11225.56</v>
      </c>
      <c r="R51" s="87">
        <f t="shared" si="28"/>
        <v>11885.900000000001</v>
      </c>
      <c r="S51" s="87">
        <f t="shared" si="28"/>
        <v>11254.79</v>
      </c>
      <c r="T51" s="87">
        <f t="shared" si="28"/>
        <v>10658.317814068678</v>
      </c>
      <c r="U51" s="87"/>
      <c r="V51" s="87">
        <f>+V47-V50</f>
        <v>10658.317814068678</v>
      </c>
      <c r="W51" s="87">
        <f>+W47-W50</f>
        <v>10727.638223393938</v>
      </c>
      <c r="X51" s="87">
        <f>+X47-X50</f>
        <v>10796.958632719196</v>
      </c>
      <c r="Y51" s="87">
        <f>+Y47-Y50</f>
        <v>10866.279042044458</v>
      </c>
      <c r="Z51" s="87">
        <f>+Z47-Z50</f>
        <v>10935.599451369719</v>
      </c>
      <c r="AA51" s="85">
        <f>+Y51-V51</f>
        <v>207.96122797578028</v>
      </c>
    </row>
    <row r="52" spans="1:39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106">
        <f>+X53-W53</f>
        <v>1.849876159508379E-3</v>
      </c>
      <c r="Y52" s="106">
        <f>+Y53-X53</f>
        <v>1.84987615950849E-3</v>
      </c>
      <c r="Z52" s="85"/>
      <c r="AA52" s="85">
        <f>+Z51-W51</f>
        <v>207.96122797578028</v>
      </c>
    </row>
    <row r="53" spans="1:39" ht="15">
      <c r="A53" s="81" t="s">
        <v>91</v>
      </c>
      <c r="B53" s="92">
        <f t="shared" ref="B53:T53" si="29">B51/SUM(B15,B8)</f>
        <v>0.11113957362225119</v>
      </c>
      <c r="C53" s="92">
        <f t="shared" si="29"/>
        <v>0.1263727300533572</v>
      </c>
      <c r="D53" s="92">
        <f t="shared" si="29"/>
        <v>0.10161104036485341</v>
      </c>
      <c r="E53" s="92">
        <f t="shared" si="29"/>
        <v>0.21774266324115782</v>
      </c>
      <c r="F53" s="92">
        <f t="shared" si="29"/>
        <v>0.21205313759950378</v>
      </c>
      <c r="G53" s="92">
        <f t="shared" si="29"/>
        <v>0.22598416886543535</v>
      </c>
      <c r="H53" s="92">
        <f t="shared" si="29"/>
        <v>0.24565773926742818</v>
      </c>
      <c r="I53" s="92">
        <f t="shared" si="29"/>
        <v>0.23820578015086019</v>
      </c>
      <c r="J53" s="92">
        <f t="shared" si="29"/>
        <v>0.2271877171043491</v>
      </c>
      <c r="K53" s="92">
        <f t="shared" si="29"/>
        <v>0.2453117359413203</v>
      </c>
      <c r="L53" s="92">
        <f t="shared" si="29"/>
        <v>0.25592911279536334</v>
      </c>
      <c r="M53" s="92">
        <f t="shared" si="29"/>
        <v>0.26439102012730092</v>
      </c>
      <c r="N53" s="92">
        <f t="shared" si="29"/>
        <v>0.26941275167785234</v>
      </c>
      <c r="O53" s="92">
        <f t="shared" si="29"/>
        <v>0.26658441412610184</v>
      </c>
      <c r="P53" s="92">
        <f t="shared" si="29"/>
        <v>0.28867164138897117</v>
      </c>
      <c r="Q53" s="92">
        <f t="shared" si="29"/>
        <v>0.30192469069392147</v>
      </c>
      <c r="R53" s="92">
        <f t="shared" si="29"/>
        <v>0.31053951665578056</v>
      </c>
      <c r="S53" s="92">
        <f t="shared" si="29"/>
        <v>0.29442761471249934</v>
      </c>
      <c r="T53" s="92">
        <f t="shared" si="29"/>
        <v>0.28442659552394201</v>
      </c>
      <c r="U53" s="92"/>
      <c r="V53" s="92">
        <f>V51/SUM(V15,V8)</f>
        <v>0.28442659552394201</v>
      </c>
      <c r="W53" s="102">
        <f>W51/SUM(W15,W8)</f>
        <v>0.28627647168345044</v>
      </c>
      <c r="X53" s="92">
        <f>X51/SUM(X15,X8)</f>
        <v>0.28812634784295882</v>
      </c>
      <c r="Y53" s="92">
        <f>Y51/SUM(Y15,Y8)</f>
        <v>0.28997622400246731</v>
      </c>
      <c r="Z53" s="92">
        <f>Z51/SUM(Z15,Z8)</f>
        <v>0.2918261001619758</v>
      </c>
    </row>
    <row r="54" spans="1:39" s="88" customFormat="1">
      <c r="A54" s="81" t="s">
        <v>185</v>
      </c>
      <c r="B54" s="109">
        <f t="shared" ref="B54:T54" si="30">SUM(B8,B15)/B56</f>
        <v>3.0544367768913059</v>
      </c>
      <c r="C54" s="109">
        <f t="shared" si="30"/>
        <v>3.4501856556576116</v>
      </c>
      <c r="D54" s="109">
        <f t="shared" si="30"/>
        <v>6.1631359283550129</v>
      </c>
      <c r="E54" s="109">
        <f t="shared" si="30"/>
        <v>6.8183787381255847</v>
      </c>
      <c r="F54" s="109">
        <f t="shared" si="30"/>
        <v>5.2028033713606465</v>
      </c>
      <c r="G54" s="109">
        <f t="shared" si="30"/>
        <v>10.625056068897461</v>
      </c>
      <c r="H54" s="109">
        <f t="shared" si="30"/>
        <v>15.796431959933431</v>
      </c>
      <c r="I54" s="109">
        <f t="shared" si="30"/>
        <v>2.0191493184793488</v>
      </c>
      <c r="J54" s="109">
        <f t="shared" si="30"/>
        <v>1.0683121573389127</v>
      </c>
      <c r="K54" s="109">
        <f t="shared" si="30"/>
        <v>0.99186107331096751</v>
      </c>
      <c r="L54" s="109">
        <f t="shared" si="30"/>
        <v>1.05161788809998</v>
      </c>
      <c r="M54" s="109">
        <f t="shared" si="30"/>
        <v>0.83424284891134393</v>
      </c>
      <c r="N54" s="109">
        <f t="shared" si="30"/>
        <v>0.91362963730061619</v>
      </c>
      <c r="O54" s="109">
        <f t="shared" si="30"/>
        <v>1.1168147047582979</v>
      </c>
      <c r="P54" s="109">
        <f t="shared" si="30"/>
        <v>1.1179431364146011</v>
      </c>
      <c r="Q54" s="109">
        <f t="shared" si="30"/>
        <v>1.0246579329138428</v>
      </c>
      <c r="R54" s="109">
        <f t="shared" si="30"/>
        <v>0.99036723929860004</v>
      </c>
      <c r="S54" s="109">
        <f t="shared" si="30"/>
        <v>0.84636146050822425</v>
      </c>
      <c r="T54" s="109">
        <f t="shared" si="30"/>
        <v>0.81361182814819455</v>
      </c>
      <c r="U54" s="85"/>
      <c r="V54" s="109">
        <f>SUM(V8,V15)/V56</f>
        <v>0.81361182814819455</v>
      </c>
      <c r="W54" s="109">
        <f>SUM(W8,W15)/W56</f>
        <v>0.81361182814819455</v>
      </c>
      <c r="X54" s="109">
        <f>SUM(X8,X15)/X56</f>
        <v>0.81361182814819455</v>
      </c>
      <c r="Y54" s="109">
        <f>SUM(Y8,Y15)/Y56</f>
        <v>0.81361182814819455</v>
      </c>
      <c r="Z54" s="109">
        <f>SUM(Z8,Z15)/Z56</f>
        <v>0.81361182814819455</v>
      </c>
      <c r="AB54" s="81"/>
      <c r="AC54" s="81"/>
      <c r="AD54" s="81"/>
      <c r="AE54" s="81"/>
      <c r="AF54" s="81"/>
      <c r="AG54" s="81"/>
      <c r="AH54" s="81"/>
    </row>
    <row r="55" spans="1:39" s="88" customFormat="1">
      <c r="A55" s="81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5"/>
      <c r="V55" s="85"/>
      <c r="W55" s="85"/>
      <c r="X55" s="85"/>
      <c r="Y55" s="85"/>
      <c r="Z55" s="85"/>
      <c r="AB55" s="81"/>
      <c r="AC55" s="81"/>
      <c r="AD55" s="81"/>
      <c r="AE55" s="81"/>
      <c r="AF55" s="81"/>
      <c r="AG55" s="81"/>
      <c r="AH55" s="81"/>
    </row>
    <row r="56" spans="1:39" s="88" customFormat="1">
      <c r="A56" s="81" t="s">
        <v>187</v>
      </c>
      <c r="B56" s="85">
        <v>2338.86</v>
      </c>
      <c r="C56" s="85">
        <v>2558.5</v>
      </c>
      <c r="D56" s="85">
        <v>1643.66</v>
      </c>
      <c r="E56" s="85">
        <v>1592.71</v>
      </c>
      <c r="F56" s="85">
        <v>1859.19</v>
      </c>
      <c r="G56" s="85">
        <v>891.76</v>
      </c>
      <c r="H56" s="85">
        <v>642.92999999999995</v>
      </c>
      <c r="I56" s="85">
        <v>5843.55</v>
      </c>
      <c r="J56" s="85">
        <v>13473.59</v>
      </c>
      <c r="K56" s="85">
        <v>18143.669999999998</v>
      </c>
      <c r="L56" s="85">
        <v>21329.040000000001</v>
      </c>
      <c r="M56" s="85">
        <v>27871.98</v>
      </c>
      <c r="N56" s="85">
        <v>29355.439999999999</v>
      </c>
      <c r="O56" s="85">
        <v>31896.07</v>
      </c>
      <c r="P56" s="85">
        <v>33204.730000000003</v>
      </c>
      <c r="Q56" s="85">
        <v>36285.279999999999</v>
      </c>
      <c r="R56" s="85">
        <v>38647.279999999999</v>
      </c>
      <c r="S56" s="85">
        <v>45165.1</v>
      </c>
      <c r="T56" s="85">
        <v>46057.59</v>
      </c>
      <c r="U56" s="85"/>
      <c r="V56" s="85">
        <f>+T56</f>
        <v>46057.59</v>
      </c>
      <c r="W56" s="85">
        <f>+W8/V54</f>
        <v>46057.59</v>
      </c>
      <c r="X56" s="85">
        <f>+W56</f>
        <v>46057.59</v>
      </c>
      <c r="Y56" s="85">
        <f>+W56</f>
        <v>46057.59</v>
      </c>
      <c r="Z56" s="85">
        <f>+V56</f>
        <v>46057.59</v>
      </c>
      <c r="AA56" s="88">
        <v>31</v>
      </c>
      <c r="AH56" s="81"/>
      <c r="AI56" s="88">
        <v>647.28</v>
      </c>
      <c r="AJ56" s="88">
        <v>45</v>
      </c>
      <c r="AK56" s="88">
        <v>165.1</v>
      </c>
      <c r="AL56" s="88">
        <v>46</v>
      </c>
      <c r="AM56" s="88">
        <v>57.59</v>
      </c>
    </row>
    <row r="57" spans="1:39">
      <c r="AB57" s="98">
        <f>+Y51/V51-1</f>
        <v>1.9511636977204594E-2</v>
      </c>
    </row>
    <row r="58" spans="1:39" ht="15">
      <c r="A58" s="81" t="s">
        <v>184</v>
      </c>
      <c r="B58" s="92">
        <f t="shared" ref="B58:T58" si="31">+B54*B53</f>
        <v>0.33946880103982291</v>
      </c>
      <c r="C58" s="92">
        <f t="shared" si="31"/>
        <v>0.43600938049638455</v>
      </c>
      <c r="D58" s="92">
        <f t="shared" si="31"/>
        <v>0.62624265359015951</v>
      </c>
      <c r="E58" s="92">
        <f t="shared" si="31"/>
        <v>1.4846519454263498</v>
      </c>
      <c r="F58" s="92">
        <f t="shared" si="31"/>
        <v>1.1032707792103014</v>
      </c>
      <c r="G58" s="92">
        <f t="shared" si="31"/>
        <v>2.4010944648784425</v>
      </c>
      <c r="H58" s="92">
        <f t="shared" si="31"/>
        <v>3.880515763768996</v>
      </c>
      <c r="I58" s="92">
        <f t="shared" si="31"/>
        <v>0.48097303864945096</v>
      </c>
      <c r="J58" s="92">
        <f t="shared" si="31"/>
        <v>0.24270740018064979</v>
      </c>
      <c r="K58" s="92">
        <f t="shared" si="31"/>
        <v>0.24331516170653461</v>
      </c>
      <c r="L58" s="92">
        <f t="shared" si="31"/>
        <v>0.26913963310116157</v>
      </c>
      <c r="M58" s="92">
        <f t="shared" si="31"/>
        <v>0.22056631785757599</v>
      </c>
      <c r="N58" s="92">
        <f t="shared" si="31"/>
        <v>0.24614347459959721</v>
      </c>
      <c r="O58" s="92">
        <f t="shared" si="31"/>
        <v>0.29772539375540624</v>
      </c>
      <c r="P58" s="92">
        <f t="shared" si="31"/>
        <v>0.32271848016833737</v>
      </c>
      <c r="Q58" s="92">
        <f t="shared" si="31"/>
        <v>0.3093695294620849</v>
      </c>
      <c r="R58" s="92">
        <f t="shared" si="31"/>
        <v>0.30754816380350702</v>
      </c>
      <c r="S58" s="92">
        <f t="shared" si="31"/>
        <v>0.24919218600202367</v>
      </c>
      <c r="T58" s="92">
        <f t="shared" si="31"/>
        <v>0.23141284235820153</v>
      </c>
      <c r="U58" s="92"/>
      <c r="V58" s="101">
        <f>+V54*V53</f>
        <v>0.23141284235820153</v>
      </c>
      <c r="W58" s="101">
        <f>+W54*W53</f>
        <v>0.23291792348218696</v>
      </c>
      <c r="X58" s="101">
        <f>+X54*X53</f>
        <v>0.23442300460617232</v>
      </c>
      <c r="Y58" s="101">
        <f>+Y54*Y53</f>
        <v>0.2359280857301578</v>
      </c>
      <c r="Z58" s="101">
        <f>+Z54*Z53</f>
        <v>0.23743316685414326</v>
      </c>
    </row>
    <row r="59" spans="1:39">
      <c r="A59" s="81" t="s">
        <v>186</v>
      </c>
      <c r="B59" s="83">
        <v>0.33900000000000002</v>
      </c>
      <c r="C59" s="83">
        <v>0.436</v>
      </c>
      <c r="D59" s="83">
        <v>0.626</v>
      </c>
      <c r="E59" s="83">
        <v>1.4850000000000001</v>
      </c>
      <c r="F59" s="83">
        <v>1.103</v>
      </c>
      <c r="G59" s="83">
        <v>2.4009999999999998</v>
      </c>
      <c r="H59" s="83">
        <v>3.8809999999999998</v>
      </c>
      <c r="I59" s="83">
        <v>0.48099999999999998</v>
      </c>
      <c r="J59" s="83">
        <v>0.24299999999999999</v>
      </c>
      <c r="K59" s="83">
        <v>0.24299999999999999</v>
      </c>
      <c r="L59" s="83">
        <v>0.26900000000000002</v>
      </c>
      <c r="M59" s="83">
        <v>0.221</v>
      </c>
      <c r="N59" s="83">
        <v>0.246</v>
      </c>
      <c r="O59" s="83">
        <v>0.29799999999999999</v>
      </c>
      <c r="P59" s="83">
        <v>0.32300000000000001</v>
      </c>
      <c r="Q59" s="83">
        <v>0.309</v>
      </c>
      <c r="R59" s="83">
        <v>0.308</v>
      </c>
      <c r="S59" s="83">
        <v>0.249</v>
      </c>
      <c r="T59" s="83">
        <v>0.23100000000000001</v>
      </c>
      <c r="U59" s="85"/>
      <c r="V59" s="84"/>
      <c r="W59" s="110"/>
      <c r="AH59" s="88"/>
    </row>
    <row r="60" spans="1:39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4"/>
      <c r="W60" s="83"/>
    </row>
    <row r="61" spans="1:39">
      <c r="A61" s="88" t="s">
        <v>139</v>
      </c>
      <c r="V61" s="89"/>
      <c r="AB61" s="81">
        <v>896.07</v>
      </c>
      <c r="AC61" s="81">
        <v>33</v>
      </c>
      <c r="AE61" s="81">
        <v>36</v>
      </c>
      <c r="AF61" s="81">
        <v>285.27999999999997</v>
      </c>
      <c r="AG61" s="81">
        <v>204.73</v>
      </c>
    </row>
    <row r="62" spans="1:39">
      <c r="A62" s="81" t="s">
        <v>138</v>
      </c>
      <c r="B62" s="85">
        <v>813.69</v>
      </c>
      <c r="C62" s="85">
        <v>1289.76</v>
      </c>
      <c r="D62" s="85">
        <v>6296.8</v>
      </c>
      <c r="E62" s="85">
        <v>2561.1</v>
      </c>
      <c r="F62" s="85">
        <v>2224</v>
      </c>
      <c r="G62" s="85">
        <v>2307</v>
      </c>
      <c r="H62" s="85">
        <v>2681</v>
      </c>
      <c r="I62" s="85">
        <v>2886</v>
      </c>
      <c r="J62" s="85">
        <v>3381</v>
      </c>
      <c r="K62" s="85">
        <v>4274</v>
      </c>
      <c r="L62" s="85">
        <v>5521</v>
      </c>
      <c r="M62" s="85">
        <v>5593</v>
      </c>
      <c r="N62" s="85">
        <v>6135</v>
      </c>
      <c r="O62" s="85">
        <v>8547</v>
      </c>
      <c r="P62" s="85">
        <v>9981</v>
      </c>
      <c r="Q62" s="85">
        <v>10925</v>
      </c>
      <c r="R62" s="85">
        <v>10955</v>
      </c>
      <c r="S62" s="85">
        <v>9938</v>
      </c>
      <c r="T62" s="85">
        <v>9938</v>
      </c>
      <c r="U62" s="85"/>
      <c r="V62" s="84"/>
    </row>
    <row r="63" spans="1:39">
      <c r="A63" s="81" t="s">
        <v>137</v>
      </c>
      <c r="B63" s="81">
        <v>30.7</v>
      </c>
      <c r="C63" s="81">
        <v>36.9</v>
      </c>
      <c r="D63" s="81">
        <v>21.7</v>
      </c>
      <c r="E63" s="81">
        <v>21.7</v>
      </c>
      <c r="F63" s="81">
        <v>17.2</v>
      </c>
      <c r="G63" s="81">
        <v>21.5</v>
      </c>
      <c r="H63" s="81">
        <v>22.4</v>
      </c>
      <c r="I63" s="81">
        <v>28.6</v>
      </c>
      <c r="J63" s="81">
        <v>61.1</v>
      </c>
      <c r="K63" s="81">
        <v>62.5</v>
      </c>
      <c r="L63" s="81">
        <v>74.099999999999994</v>
      </c>
      <c r="M63" s="81">
        <v>58.6</v>
      </c>
      <c r="N63" s="81">
        <v>74.3</v>
      </c>
      <c r="O63" s="81">
        <v>68.599999999999994</v>
      </c>
      <c r="P63" s="81">
        <v>66.400000000000006</v>
      </c>
      <c r="Q63" s="81">
        <v>61</v>
      </c>
      <c r="R63" s="81">
        <v>61.2</v>
      </c>
      <c r="S63" s="81">
        <v>54.6</v>
      </c>
      <c r="T63" s="81">
        <v>54.6</v>
      </c>
      <c r="V63" s="89"/>
    </row>
    <row r="64" spans="1:39">
      <c r="A64" s="88" t="s">
        <v>136</v>
      </c>
      <c r="B64" s="87">
        <f t="shared" ref="B64:T64" si="32">B63+B62</f>
        <v>844.3900000000001</v>
      </c>
      <c r="C64" s="87">
        <f t="shared" si="32"/>
        <v>1326.66</v>
      </c>
      <c r="D64" s="87">
        <f t="shared" si="32"/>
        <v>6318.5</v>
      </c>
      <c r="E64" s="87">
        <f t="shared" si="32"/>
        <v>2582.7999999999997</v>
      </c>
      <c r="F64" s="87">
        <f t="shared" si="32"/>
        <v>2241.1999999999998</v>
      </c>
      <c r="G64" s="87">
        <f t="shared" si="32"/>
        <v>2328.5</v>
      </c>
      <c r="H64" s="87">
        <f t="shared" si="32"/>
        <v>2703.4</v>
      </c>
      <c r="I64" s="87">
        <f t="shared" si="32"/>
        <v>2914.6</v>
      </c>
      <c r="J64" s="87">
        <f t="shared" si="32"/>
        <v>3442.1</v>
      </c>
      <c r="K64" s="87">
        <f t="shared" si="32"/>
        <v>4336.5</v>
      </c>
      <c r="L64" s="87">
        <f t="shared" si="32"/>
        <v>5595.1</v>
      </c>
      <c r="M64" s="87">
        <f t="shared" si="32"/>
        <v>5651.6</v>
      </c>
      <c r="N64" s="87">
        <f t="shared" si="32"/>
        <v>6209.3</v>
      </c>
      <c r="O64" s="87">
        <f t="shared" si="32"/>
        <v>8615.6</v>
      </c>
      <c r="P64" s="87">
        <f t="shared" si="32"/>
        <v>10047.4</v>
      </c>
      <c r="Q64" s="87">
        <f t="shared" si="32"/>
        <v>10986</v>
      </c>
      <c r="R64" s="87">
        <f t="shared" si="32"/>
        <v>11016.2</v>
      </c>
      <c r="S64" s="87">
        <f t="shared" si="32"/>
        <v>9992.6</v>
      </c>
      <c r="T64" s="87">
        <f t="shared" si="32"/>
        <v>9992.6</v>
      </c>
      <c r="U64" s="87"/>
      <c r="V64" s="86"/>
      <c r="AH64" s="81">
        <v>38</v>
      </c>
    </row>
    <row r="65" spans="1:22">
      <c r="A65" s="81" t="s">
        <v>135</v>
      </c>
      <c r="B65" s="81" t="s">
        <v>116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/>
      <c r="V65" s="84"/>
    </row>
    <row r="66" spans="1:22">
      <c r="A66" s="81" t="s">
        <v>134</v>
      </c>
      <c r="B66" s="81">
        <v>0</v>
      </c>
      <c r="C66" s="81">
        <v>55.6</v>
      </c>
      <c r="D66" s="81">
        <v>76.599999999999994</v>
      </c>
      <c r="E66" s="81">
        <v>71.400000000000006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V66" s="89"/>
    </row>
    <row r="67" spans="1:22">
      <c r="A67" s="81" t="s">
        <v>133</v>
      </c>
      <c r="B67" s="81">
        <v>-146.5</v>
      </c>
      <c r="C67" s="81">
        <v>-225.9</v>
      </c>
      <c r="D67" s="90">
        <v>-1544.6</v>
      </c>
      <c r="E67" s="81">
        <v>-165.4</v>
      </c>
      <c r="F67" s="81">
        <v>-407.7</v>
      </c>
      <c r="G67" s="81">
        <v>-226.1</v>
      </c>
      <c r="H67" s="81">
        <v>-179.7</v>
      </c>
      <c r="I67" s="81">
        <v>-361.6</v>
      </c>
      <c r="J67" s="81">
        <v>-384.4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V67" s="89"/>
    </row>
    <row r="68" spans="1:22">
      <c r="A68" s="81" t="s">
        <v>132</v>
      </c>
      <c r="B68" s="87">
        <f t="shared" ref="B68:T68" si="33">SUM(B65:B67)</f>
        <v>-146.5</v>
      </c>
      <c r="C68" s="87">
        <f t="shared" si="33"/>
        <v>-170.3</v>
      </c>
      <c r="D68" s="87">
        <f t="shared" si="33"/>
        <v>-1468</v>
      </c>
      <c r="E68" s="87">
        <f t="shared" si="33"/>
        <v>-94</v>
      </c>
      <c r="F68" s="87">
        <f t="shared" si="33"/>
        <v>-407.7</v>
      </c>
      <c r="G68" s="87">
        <f t="shared" si="33"/>
        <v>-226.1</v>
      </c>
      <c r="H68" s="87">
        <f t="shared" si="33"/>
        <v>-179.7</v>
      </c>
      <c r="I68" s="87">
        <f t="shared" si="33"/>
        <v>-361.6</v>
      </c>
      <c r="J68" s="87">
        <f t="shared" si="33"/>
        <v>-384.4</v>
      </c>
      <c r="K68" s="87">
        <f t="shared" si="33"/>
        <v>0</v>
      </c>
      <c r="L68" s="87">
        <f t="shared" si="33"/>
        <v>0</v>
      </c>
      <c r="M68" s="87">
        <f t="shared" si="33"/>
        <v>0</v>
      </c>
      <c r="N68" s="87">
        <f t="shared" si="33"/>
        <v>0</v>
      </c>
      <c r="O68" s="87">
        <f t="shared" si="33"/>
        <v>0</v>
      </c>
      <c r="P68" s="87">
        <f t="shared" si="33"/>
        <v>0</v>
      </c>
      <c r="Q68" s="87">
        <f t="shared" si="33"/>
        <v>0</v>
      </c>
      <c r="R68" s="87">
        <f t="shared" si="33"/>
        <v>0</v>
      </c>
      <c r="S68" s="87">
        <f t="shared" si="33"/>
        <v>0</v>
      </c>
      <c r="T68" s="87">
        <f t="shared" si="33"/>
        <v>0</v>
      </c>
      <c r="U68" s="87"/>
      <c r="V68" s="86"/>
    </row>
    <row r="69" spans="1:22">
      <c r="A69" s="88" t="s">
        <v>131</v>
      </c>
      <c r="B69" s="87">
        <f t="shared" ref="B69:T69" si="34">+B64+B68</f>
        <v>697.8900000000001</v>
      </c>
      <c r="C69" s="87">
        <f t="shared" si="34"/>
        <v>1156.3600000000001</v>
      </c>
      <c r="D69" s="87">
        <f t="shared" si="34"/>
        <v>4850.5</v>
      </c>
      <c r="E69" s="87">
        <f t="shared" si="34"/>
        <v>2488.7999999999997</v>
      </c>
      <c r="F69" s="87">
        <f t="shared" si="34"/>
        <v>1833.4999999999998</v>
      </c>
      <c r="G69" s="87">
        <f t="shared" si="34"/>
        <v>2102.4</v>
      </c>
      <c r="H69" s="87">
        <f t="shared" si="34"/>
        <v>2523.7000000000003</v>
      </c>
      <c r="I69" s="87">
        <f t="shared" si="34"/>
        <v>2553</v>
      </c>
      <c r="J69" s="87">
        <f t="shared" si="34"/>
        <v>3057.7</v>
      </c>
      <c r="K69" s="87">
        <f t="shared" si="34"/>
        <v>4336.5</v>
      </c>
      <c r="L69" s="87">
        <f t="shared" si="34"/>
        <v>5595.1</v>
      </c>
      <c r="M69" s="87">
        <f t="shared" si="34"/>
        <v>5651.6</v>
      </c>
      <c r="N69" s="87">
        <f t="shared" si="34"/>
        <v>6209.3</v>
      </c>
      <c r="O69" s="87">
        <f t="shared" si="34"/>
        <v>8615.6</v>
      </c>
      <c r="P69" s="87">
        <f t="shared" si="34"/>
        <v>10047.4</v>
      </c>
      <c r="Q69" s="87">
        <f t="shared" si="34"/>
        <v>10986</v>
      </c>
      <c r="R69" s="87">
        <f t="shared" si="34"/>
        <v>11016.2</v>
      </c>
      <c r="S69" s="87">
        <f t="shared" si="34"/>
        <v>9992.6</v>
      </c>
      <c r="T69" s="87">
        <f t="shared" si="34"/>
        <v>9992.6</v>
      </c>
      <c r="U69" s="87"/>
      <c r="V69" s="86"/>
    </row>
    <row r="70" spans="1:22">
      <c r="A70" s="81" t="s">
        <v>130</v>
      </c>
      <c r="B70" s="81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V70" s="89"/>
    </row>
    <row r="71" spans="1:22">
      <c r="A71" s="81" t="s">
        <v>129</v>
      </c>
      <c r="B71" s="81">
        <v>0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V71" s="89"/>
    </row>
    <row r="72" spans="1:22">
      <c r="A72" s="81" t="s">
        <v>128</v>
      </c>
      <c r="B72" s="81">
        <v>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V72" s="89"/>
    </row>
    <row r="73" spans="1:22">
      <c r="A73" s="81" t="s">
        <v>127</v>
      </c>
      <c r="B73" s="81">
        <v>0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V73" s="89"/>
    </row>
    <row r="74" spans="1:22">
      <c r="A74" s="81" t="s">
        <v>126</v>
      </c>
      <c r="B74" s="81">
        <v>0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V74" s="89"/>
    </row>
    <row r="75" spans="1:22">
      <c r="A75" s="81" t="s">
        <v>125</v>
      </c>
      <c r="B75" s="81">
        <v>83.4</v>
      </c>
      <c r="C75" s="81">
        <v>-109.2</v>
      </c>
      <c r="D75" s="90">
        <v>-7043.3</v>
      </c>
      <c r="E75" s="81">
        <v>-194.1</v>
      </c>
      <c r="F75" s="81">
        <v>163</v>
      </c>
      <c r="G75" s="81">
        <v>15</v>
      </c>
      <c r="H75" s="81">
        <v>-81</v>
      </c>
      <c r="I75" s="81">
        <v>326</v>
      </c>
      <c r="J75" s="81">
        <v>121</v>
      </c>
      <c r="K75" s="81">
        <v>76</v>
      </c>
      <c r="L75" s="81">
        <v>115</v>
      </c>
      <c r="M75" s="81">
        <v>637</v>
      </c>
      <c r="N75" s="90">
        <v>1595</v>
      </c>
      <c r="O75" s="90">
        <v>1317</v>
      </c>
      <c r="P75" s="90">
        <v>1095</v>
      </c>
      <c r="Q75" s="81">
        <v>534</v>
      </c>
      <c r="R75" s="90">
        <v>1279</v>
      </c>
      <c r="S75" s="90">
        <v>1455</v>
      </c>
      <c r="T75" s="90">
        <v>1455</v>
      </c>
      <c r="U75" s="90"/>
      <c r="V75" s="91"/>
    </row>
    <row r="76" spans="1:22">
      <c r="A76" s="88" t="s">
        <v>124</v>
      </c>
      <c r="B76" s="87">
        <f t="shared" ref="B76:T76" si="35">SUM(B70:B75)</f>
        <v>83.4</v>
      </c>
      <c r="C76" s="87">
        <f t="shared" si="35"/>
        <v>-109.2</v>
      </c>
      <c r="D76" s="87">
        <f t="shared" si="35"/>
        <v>-7043.3</v>
      </c>
      <c r="E76" s="87">
        <f t="shared" si="35"/>
        <v>-194.1</v>
      </c>
      <c r="F76" s="87">
        <f t="shared" si="35"/>
        <v>163</v>
      </c>
      <c r="G76" s="87">
        <f t="shared" si="35"/>
        <v>15</v>
      </c>
      <c r="H76" s="87">
        <f t="shared" si="35"/>
        <v>-81</v>
      </c>
      <c r="I76" s="87">
        <f t="shared" si="35"/>
        <v>326</v>
      </c>
      <c r="J76" s="87">
        <f t="shared" si="35"/>
        <v>121</v>
      </c>
      <c r="K76" s="87">
        <f t="shared" si="35"/>
        <v>76</v>
      </c>
      <c r="L76" s="87">
        <f t="shared" si="35"/>
        <v>115</v>
      </c>
      <c r="M76" s="87">
        <f t="shared" si="35"/>
        <v>637</v>
      </c>
      <c r="N76" s="87">
        <f t="shared" si="35"/>
        <v>1595</v>
      </c>
      <c r="O76" s="87">
        <f t="shared" si="35"/>
        <v>1317</v>
      </c>
      <c r="P76" s="87">
        <f t="shared" si="35"/>
        <v>1095</v>
      </c>
      <c r="Q76" s="87">
        <f t="shared" si="35"/>
        <v>534</v>
      </c>
      <c r="R76" s="87">
        <f t="shared" si="35"/>
        <v>1279</v>
      </c>
      <c r="S76" s="87">
        <f t="shared" si="35"/>
        <v>1455</v>
      </c>
      <c r="T76" s="87">
        <f t="shared" si="35"/>
        <v>1455</v>
      </c>
      <c r="U76" s="87"/>
      <c r="V76" s="86"/>
    </row>
    <row r="77" spans="1:22">
      <c r="A77" s="81" t="s">
        <v>123</v>
      </c>
      <c r="B77" s="81">
        <v>12.5</v>
      </c>
      <c r="C77" s="81">
        <v>68.3</v>
      </c>
      <c r="D77" s="90">
        <v>3222.2</v>
      </c>
      <c r="E77" s="81">
        <v>69.900000000000006</v>
      </c>
      <c r="F77" s="81">
        <v>54.7</v>
      </c>
      <c r="G77" s="81">
        <v>23.8</v>
      </c>
      <c r="H77" s="81">
        <v>52.2</v>
      </c>
      <c r="I77" s="81">
        <v>-68.400000000000006</v>
      </c>
      <c r="J77" s="81">
        <v>50.4</v>
      </c>
      <c r="K77" s="81">
        <v>-68.900000000000006</v>
      </c>
      <c r="L77" s="81">
        <v>-29.6</v>
      </c>
      <c r="M77" s="81">
        <v>-225</v>
      </c>
      <c r="N77" s="81">
        <v>-578.70000000000005</v>
      </c>
      <c r="O77" s="81">
        <v>-436.3</v>
      </c>
      <c r="P77" s="81">
        <v>-426.6</v>
      </c>
      <c r="Q77" s="81">
        <v>-294.39999999999998</v>
      </c>
      <c r="R77" s="81">
        <v>-409.3</v>
      </c>
      <c r="S77" s="81">
        <v>-192.8</v>
      </c>
      <c r="T77" s="81">
        <v>-192.8</v>
      </c>
      <c r="V77" s="89"/>
    </row>
    <row r="78" spans="1:22">
      <c r="A78" s="81" t="s">
        <v>122</v>
      </c>
      <c r="B78" s="81">
        <v>0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41</v>
      </c>
      <c r="K78" s="81">
        <v>71</v>
      </c>
      <c r="L78" s="81">
        <v>60</v>
      </c>
      <c r="M78" s="81">
        <v>84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V78" s="89"/>
    </row>
    <row r="79" spans="1:22">
      <c r="A79" s="88" t="s">
        <v>121</v>
      </c>
      <c r="B79" s="87">
        <f t="shared" ref="B79:T79" si="36">+SUM(B76:B78)</f>
        <v>95.9</v>
      </c>
      <c r="C79" s="87">
        <f t="shared" si="36"/>
        <v>-40.900000000000006</v>
      </c>
      <c r="D79" s="87">
        <f t="shared" si="36"/>
        <v>-3821.1000000000004</v>
      </c>
      <c r="E79" s="87">
        <f t="shared" si="36"/>
        <v>-124.19999999999999</v>
      </c>
      <c r="F79" s="87">
        <f t="shared" si="36"/>
        <v>217.7</v>
      </c>
      <c r="G79" s="87">
        <f t="shared" si="36"/>
        <v>38.799999999999997</v>
      </c>
      <c r="H79" s="87">
        <f t="shared" si="36"/>
        <v>-28.799999999999997</v>
      </c>
      <c r="I79" s="87">
        <f t="shared" si="36"/>
        <v>257.60000000000002</v>
      </c>
      <c r="J79" s="87">
        <f t="shared" si="36"/>
        <v>212.4</v>
      </c>
      <c r="K79" s="87">
        <f t="shared" si="36"/>
        <v>78.099999999999994</v>
      </c>
      <c r="L79" s="87">
        <f t="shared" si="36"/>
        <v>145.4</v>
      </c>
      <c r="M79" s="87">
        <f t="shared" si="36"/>
        <v>496</v>
      </c>
      <c r="N79" s="87">
        <f t="shared" si="36"/>
        <v>1016.3</v>
      </c>
      <c r="O79" s="87">
        <f t="shared" si="36"/>
        <v>880.7</v>
      </c>
      <c r="P79" s="87">
        <f t="shared" si="36"/>
        <v>668.4</v>
      </c>
      <c r="Q79" s="87">
        <f t="shared" si="36"/>
        <v>239.60000000000002</v>
      </c>
      <c r="R79" s="87">
        <f t="shared" si="36"/>
        <v>869.7</v>
      </c>
      <c r="S79" s="87">
        <f t="shared" si="36"/>
        <v>1262.2</v>
      </c>
      <c r="T79" s="87">
        <f t="shared" si="36"/>
        <v>1262.2</v>
      </c>
      <c r="U79" s="87"/>
      <c r="V79" s="86"/>
    </row>
    <row r="80" spans="1:22">
      <c r="A80" s="81" t="s">
        <v>120</v>
      </c>
      <c r="B80" s="85">
        <v>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/>
      <c r="V80" s="84"/>
    </row>
    <row r="81" spans="1:22">
      <c r="A81" s="88" t="s">
        <v>119</v>
      </c>
      <c r="B81" s="87">
        <f t="shared" ref="B81:T81" si="37">+B69+B79</f>
        <v>793.79000000000008</v>
      </c>
      <c r="C81" s="87">
        <f t="shared" si="37"/>
        <v>1115.46</v>
      </c>
      <c r="D81" s="87">
        <f t="shared" si="37"/>
        <v>1029.3999999999996</v>
      </c>
      <c r="E81" s="87">
        <f t="shared" si="37"/>
        <v>2364.6</v>
      </c>
      <c r="F81" s="87">
        <f t="shared" si="37"/>
        <v>2051.1999999999998</v>
      </c>
      <c r="G81" s="87">
        <f t="shared" si="37"/>
        <v>2141.2000000000003</v>
      </c>
      <c r="H81" s="87">
        <f t="shared" si="37"/>
        <v>2494.9</v>
      </c>
      <c r="I81" s="87">
        <f t="shared" si="37"/>
        <v>2810.6</v>
      </c>
      <c r="J81" s="87">
        <f t="shared" si="37"/>
        <v>3270.1</v>
      </c>
      <c r="K81" s="87">
        <f t="shared" si="37"/>
        <v>4414.6000000000004</v>
      </c>
      <c r="L81" s="87">
        <f t="shared" si="37"/>
        <v>5740.5</v>
      </c>
      <c r="M81" s="87">
        <f t="shared" si="37"/>
        <v>6147.6</v>
      </c>
      <c r="N81" s="87">
        <f t="shared" si="37"/>
        <v>7225.6</v>
      </c>
      <c r="O81" s="87">
        <f t="shared" si="37"/>
        <v>9496.3000000000011</v>
      </c>
      <c r="P81" s="87">
        <f t="shared" si="37"/>
        <v>10715.8</v>
      </c>
      <c r="Q81" s="87">
        <f t="shared" si="37"/>
        <v>11225.6</v>
      </c>
      <c r="R81" s="87">
        <f t="shared" si="37"/>
        <v>11885.900000000001</v>
      </c>
      <c r="S81" s="87">
        <f t="shared" si="37"/>
        <v>11254.800000000001</v>
      </c>
      <c r="T81" s="87">
        <f t="shared" si="37"/>
        <v>11254.800000000001</v>
      </c>
      <c r="U81" s="87"/>
      <c r="V81" s="86"/>
    </row>
    <row r="82" spans="1:22">
      <c r="A82" s="81" t="s">
        <v>118</v>
      </c>
      <c r="B82" s="85">
        <v>0.14000000000000001</v>
      </c>
      <c r="C82" s="85">
        <v>0.19</v>
      </c>
      <c r="D82" s="85">
        <v>0.18</v>
      </c>
      <c r="E82" s="85">
        <v>0.42</v>
      </c>
      <c r="F82" s="85">
        <v>0.37</v>
      </c>
      <c r="G82" s="85">
        <v>0.4</v>
      </c>
      <c r="H82" s="85">
        <v>0.48</v>
      </c>
      <c r="I82" s="85">
        <v>0.55000000000000004</v>
      </c>
      <c r="J82" s="85">
        <v>0.63</v>
      </c>
      <c r="K82" s="85">
        <v>0.85</v>
      </c>
      <c r="L82" s="85">
        <v>1.1200000000000001</v>
      </c>
      <c r="M82" s="85">
        <v>1.21</v>
      </c>
      <c r="N82" s="85">
        <v>1.44</v>
      </c>
      <c r="O82" s="85">
        <v>1.88</v>
      </c>
      <c r="P82" s="85">
        <v>2.14</v>
      </c>
      <c r="Q82" s="85">
        <v>2.35</v>
      </c>
      <c r="R82" s="85">
        <v>2.62</v>
      </c>
      <c r="S82" s="85">
        <v>2.56</v>
      </c>
      <c r="T82" s="85">
        <v>2.56</v>
      </c>
      <c r="U82" s="85"/>
      <c r="V82" s="84"/>
    </row>
    <row r="83" spans="1:22">
      <c r="A83" s="81" t="s">
        <v>117</v>
      </c>
      <c r="B83" s="81" t="s">
        <v>116</v>
      </c>
      <c r="C83" s="83">
        <v>0.42499999999999999</v>
      </c>
      <c r="D83" s="83">
        <v>-0.06</v>
      </c>
      <c r="E83" s="83">
        <v>1.331</v>
      </c>
      <c r="F83" s="83">
        <v>-0.12</v>
      </c>
      <c r="G83" s="83">
        <v>8.5999999999999993E-2</v>
      </c>
      <c r="H83" s="83">
        <v>0.185</v>
      </c>
      <c r="I83" s="83">
        <v>0.14399999999999999</v>
      </c>
      <c r="J83" s="83">
        <v>0.15</v>
      </c>
      <c r="K83" s="83">
        <v>0.35699999999999998</v>
      </c>
      <c r="L83" s="83">
        <v>0.31</v>
      </c>
      <c r="M83" s="83">
        <v>8.4000000000000005E-2</v>
      </c>
      <c r="N83" s="83">
        <v>0.188</v>
      </c>
      <c r="O83" s="83">
        <v>0.30499999999999999</v>
      </c>
      <c r="P83" s="83">
        <v>0.13600000000000001</v>
      </c>
      <c r="Q83" s="83">
        <v>0.10199999999999999</v>
      </c>
      <c r="R83" s="83">
        <v>0.115</v>
      </c>
      <c r="S83" s="83">
        <v>-2.5999999999999999E-2</v>
      </c>
      <c r="T83" s="83">
        <v>-2.5999999999999999E-2</v>
      </c>
      <c r="U83" s="83"/>
      <c r="V83" s="8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workbookViewId="0"/>
  </sheetViews>
  <sheetFormatPr baseColWidth="10" defaultRowHeight="15" x14ac:dyDescent="0"/>
  <cols>
    <col min="1" max="1" width="13.6640625" style="2" customWidth="1"/>
    <col min="2" max="3" width="10.83203125" style="2"/>
    <col min="4" max="4" width="22.1640625" style="2" customWidth="1"/>
    <col min="5" max="5" width="16.1640625" style="2" customWidth="1"/>
    <col min="6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11</v>
      </c>
    </row>
    <row r="2" spans="1:25" hidden="1">
      <c r="C2" s="2" t="s">
        <v>58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47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10</v>
      </c>
      <c r="V3" s="7" t="s">
        <v>14</v>
      </c>
    </row>
    <row r="4" spans="1:25">
      <c r="A4" s="2" t="s">
        <v>57</v>
      </c>
      <c r="B4" s="11" t="str">
        <f>VLOOKUP(C4,Data!$A$1:$B$5000,2,FALSE)</f>
        <v>Oracle Corporation</v>
      </c>
      <c r="C4" s="11" t="str">
        <f>'Regression Scenarios details'!B2</f>
        <v>ORCL</v>
      </c>
      <c r="D4" s="12">
        <f t="array" ref="D4">INDEX(Data!$A$1:$E$5000,MATCH(1,(Data!$A$1:$A$5000=$C4)*(Data!$D$1:$D$5000=$C$2)*(Data!$C$1:$C$5000=D$2),0),5)</f>
        <v>0.31030000000000002</v>
      </c>
      <c r="E4" s="12">
        <f t="array" ref="E4">INDEX(Data!$A$1:$E$5000,MATCH(1,(Data!$A$1:$A$5000=$C4)*(Data!$D$1:$D$5000=$C$2)*(Data!$C$1:$C$5000=E$2),0),5)</f>
        <v>0.436</v>
      </c>
      <c r="F4" s="12">
        <f t="array" ref="F4">INDEX(Data!$A$1:$E$5000,MATCH(1,(Data!$A$1:$A$5000=$C4)*(Data!$D$1:$D$5000=$C$2)*(Data!$C$1:$C$5000=F$2),0),5)</f>
        <v>0.62629999999999997</v>
      </c>
      <c r="G4" s="12">
        <f t="array" ref="G4">INDEX(Data!$A$1:$E$5000,MATCH(1,(Data!$A$1:$A$5000=$C4)*(Data!$D$1:$D$5000=$C$2)*(Data!$C$1:$C$5000=G$2),0),5)</f>
        <v>1.4845999999999999</v>
      </c>
      <c r="H4" s="12">
        <f t="array" ref="H4">INDEX(Data!$A$1:$E$5000,MATCH(1,(Data!$A$1:$A$5000=$C4)*(Data!$D$1:$D$5000=$C$2)*(Data!$C$1:$C$5000=H$2),0),5)</f>
        <v>1.1032999999999999</v>
      </c>
      <c r="I4" s="12">
        <f t="array" ref="I4">INDEX(Data!$A$1:$E$5000,MATCH(1,(Data!$A$1:$A$5000=$C4)*(Data!$D$1:$D$5000=$C$2)*(Data!$C$1:$C$5000=I$2),0),5)</f>
        <v>2.4011</v>
      </c>
      <c r="J4" s="12">
        <f t="array" ref="J4">INDEX(Data!$A$1:$E$5000,MATCH(1,(Data!$A$1:$A$5000=$C4)*(Data!$D$1:$D$5000=$C$2)*(Data!$C$1:$C$5000=J$2),0),5)</f>
        <v>3.8805999999999998</v>
      </c>
      <c r="K4" s="12">
        <f t="array" ref="K4">INDEX(Data!$A$1:$E$5000,MATCH(1,(Data!$A$1:$A$5000=$C4)*(Data!$D$1:$D$5000=$C$2)*(Data!$C$1:$C$5000=K$2),0),5)</f>
        <v>0.48099999999999998</v>
      </c>
      <c r="L4" s="12">
        <f t="array" ref="L4">INDEX(Data!$A$1:$E$5000,MATCH(1,(Data!$A$1:$A$5000=$C4)*(Data!$D$1:$D$5000=$C$2)*(Data!$C$1:$C$5000=L$2),0),5)</f>
        <v>0.2427</v>
      </c>
      <c r="M4" s="12">
        <f t="array" ref="M4">INDEX(Data!$A$1:$E$5000,MATCH(1,(Data!$A$1:$A$5000=$C4)*(Data!$D$1:$D$5000=$C$2)*(Data!$C$1:$C$5000=M$2),0),5)</f>
        <v>0.24329999999999999</v>
      </c>
      <c r="N4" s="12">
        <f t="array" ref="N4">INDEX(Data!$A$1:$E$5000,MATCH(1,(Data!$A$1:$A$5000=$C4)*(Data!$D$1:$D$5000=$C$2)*(Data!$C$1:$C$5000=N$2),0),5)</f>
        <v>0.26910000000000001</v>
      </c>
      <c r="O4" s="12">
        <f t="array" ref="O4">INDEX(Data!$A$1:$E$5000,MATCH(1,(Data!$A$1:$A$5000=$C4)*(Data!$D$1:$D$5000=$C$2)*(Data!$C$1:$C$5000=O$2),0),5)</f>
        <v>0.22059999999999999</v>
      </c>
      <c r="P4" s="12">
        <f t="array" ref="P4">INDEX(Data!$A$1:$E$5000,MATCH(1,(Data!$A$1:$A$5000=$C4)*(Data!$D$1:$D$5000=$C$2)*(Data!$C$1:$C$5000=P$2),0),5)</f>
        <v>0.24610000000000001</v>
      </c>
      <c r="Q4" s="12">
        <f t="array" ref="Q4">INDEX(Data!$A$1:$E$5000,MATCH(1,(Data!$A$1:$A$5000=$C4)*(Data!$D$1:$D$5000=$C$2)*(Data!$C$1:$C$5000=Q$2),0),5)</f>
        <v>0.29770000000000002</v>
      </c>
      <c r="R4" s="12">
        <f t="array" ref="R4">INDEX(Data!$A$1:$E$5000,MATCH(1,(Data!$A$1:$A$5000=$C4)*(Data!$D$1:$D$5000=$C$2)*(Data!$C$1:$C$5000=R$2),0),5)</f>
        <v>0.32269999999999999</v>
      </c>
      <c r="S4" s="12">
        <f t="array" ref="S4">INDEX(Data!$A$1:$E$5000,MATCH(1,(Data!$A$1:$A$5000=$C4)*(Data!$D$1:$D$5000=$C$2)*(Data!$C$1:$C$5000=S$2),0),5)</f>
        <v>0.30940000000000001</v>
      </c>
      <c r="T4" s="12">
        <f t="array" ref="T4">INDEX(Data!$A$1:$E$5000,MATCH(1,(Data!$A$1:$A$5000=$C4)*(Data!$D$1:$D$5000=$C$2)*(Data!$C$1:$C$5000=T$2),0),5)</f>
        <v>0.3075</v>
      </c>
      <c r="U4" s="12">
        <f t="array" ref="U4">INDEX(Data!$A$1:$E$5000,MATCH(1,(Data!$A$1:$A$5000=$C4)*(Data!$D$1:$D$5000=$C$2)*(Data!$C$1:$C$5000=U$2),0),5)</f>
        <v>0.2492</v>
      </c>
      <c r="V4" s="12">
        <f t="array" ref="V4">INDEX(Data!$A$1:$E$5000,MATCH(1,(Data!$A$1:$A$5000=$C4)*(Data!$D$1:$D$5000=$C$2)*(Data!$C$1:$C$5000=V$2),0),5)</f>
        <v>0.23139999999999999</v>
      </c>
    </row>
    <row r="5" spans="1:25">
      <c r="A5" s="2">
        <v>2</v>
      </c>
      <c r="B5" s="11" t="str">
        <f>VLOOKUP(C5,Data!$A$1:$B$5000,2,FALSE)</f>
        <v>Cisco Systems, Inc.</v>
      </c>
      <c r="C5" s="11" t="str">
        <f>'Regression Scenarios details'!B3</f>
        <v>CSCO</v>
      </c>
      <c r="D5" s="12">
        <f t="array" ref="D5">INDEX(Data!$A$1:$E$5000,MATCH(1,(Data!$A$1:$A$5000=$C5)*(Data!$D$1:$D$5000=$C$2)*(Data!$C$1:$C$5000=D$2),0),5)</f>
        <v>0.2581</v>
      </c>
      <c r="E5" s="12">
        <f t="array" ref="E5">INDEX(Data!$A$1:$E$5000,MATCH(1,(Data!$A$1:$A$5000=$C5)*(Data!$D$1:$D$5000=$C$2)*(Data!$C$1:$C$5000=E$2),0),5)</f>
        <v>0.2596</v>
      </c>
      <c r="F5" s="12">
        <f t="array" ref="F5">INDEX(Data!$A$1:$E$5000,MATCH(1,(Data!$A$1:$A$5000=$C5)*(Data!$D$1:$D$5000=$C$2)*(Data!$C$1:$C$5000=F$2),0),5)</f>
        <v>-8.2000000000000007E-3</v>
      </c>
      <c r="G5" s="12">
        <f t="array" ref="G5">INDEX(Data!$A$1:$E$5000,MATCH(1,(Data!$A$1:$A$5000=$C5)*(Data!$D$1:$D$5000=$C$2)*(Data!$C$1:$C$5000=G$2),0),5)</f>
        <v>-2.1100000000000001E-2</v>
      </c>
      <c r="H5" s="12">
        <f t="array" ref="H5">INDEX(Data!$A$1:$E$5000,MATCH(1,(Data!$A$1:$A$5000=$C5)*(Data!$D$1:$D$5000=$C$2)*(Data!$C$1:$C$5000=H$2),0),5)</f>
        <v>2.6100000000000002E-2</v>
      </c>
      <c r="I5" s="12">
        <f t="array" ref="I5">INDEX(Data!$A$1:$E$5000,MATCH(1,(Data!$A$1:$A$5000=$C5)*(Data!$D$1:$D$5000=$C$2)*(Data!$C$1:$C$5000=I$2),0),5)</f>
        <v>9.5799999999999996E-2</v>
      </c>
      <c r="J5" s="12">
        <f t="array" ref="J5">INDEX(Data!$A$1:$E$5000,MATCH(1,(Data!$A$1:$A$5000=$C5)*(Data!$D$1:$D$5000=$C$2)*(Data!$C$1:$C$5000=J$2),0),5)</f>
        <v>0.114</v>
      </c>
      <c r="K5" s="12">
        <f t="array" ref="K5">INDEX(Data!$A$1:$E$5000,MATCH(1,(Data!$A$1:$A$5000=$C5)*(Data!$D$1:$D$5000=$C$2)*(Data!$C$1:$C$5000=K$2),0),5)</f>
        <v>0.14369999999999999</v>
      </c>
      <c r="L5" s="12">
        <f t="array" ref="L5">INDEX(Data!$A$1:$E$5000,MATCH(1,(Data!$A$1:$A$5000=$C5)*(Data!$D$1:$D$5000=$C$2)*(Data!$C$1:$C$5000=L$2),0),5)</f>
        <v>0.15329999999999999</v>
      </c>
      <c r="M5" s="12">
        <f t="array" ref="M5">INDEX(Data!$A$1:$E$5000,MATCH(1,(Data!$A$1:$A$5000=$C5)*(Data!$D$1:$D$5000=$C$2)*(Data!$C$1:$C$5000=M$2),0),5)</f>
        <v>0.1719</v>
      </c>
      <c r="N5" s="12">
        <f t="array" ref="N5">INDEX(Data!$A$1:$E$5000,MATCH(1,(Data!$A$1:$A$5000=$C5)*(Data!$D$1:$D$5000=$C$2)*(Data!$C$1:$C$5000=N$2),0),5)</f>
        <v>0.1807</v>
      </c>
      <c r="O5" s="12">
        <f t="array" ref="O5">INDEX(Data!$A$1:$E$5000,MATCH(1,(Data!$A$1:$A$5000=$C5)*(Data!$D$1:$D$5000=$C$2)*(Data!$C$1:$C$5000=O$2),0),5)</f>
        <v>0.15129999999999999</v>
      </c>
      <c r="P5" s="12">
        <f t="array" ref="P5">INDEX(Data!$A$1:$E$5000,MATCH(1,(Data!$A$1:$A$5000=$C5)*(Data!$D$1:$D$5000=$C$2)*(Data!$C$1:$C$5000=P$2),0),5)</f>
        <v>0.16930000000000001</v>
      </c>
      <c r="Q5" s="12">
        <f t="array" ref="Q5">INDEX(Data!$A$1:$E$5000,MATCH(1,(Data!$A$1:$A$5000=$C5)*(Data!$D$1:$D$5000=$C$2)*(Data!$C$1:$C$5000=Q$2),0),5)</f>
        <v>0.1535</v>
      </c>
      <c r="R5" s="12">
        <f t="array" ref="R5">INDEX(Data!$A$1:$E$5000,MATCH(1,(Data!$A$1:$A$5000=$C5)*(Data!$D$1:$D$5000=$C$2)*(Data!$C$1:$C$5000=R$2),0),5)</f>
        <v>0.17660000000000001</v>
      </c>
      <c r="S5" s="12">
        <f t="array" ref="S5">INDEX(Data!$A$1:$E$5000,MATCH(1,(Data!$A$1:$A$5000=$C5)*(Data!$D$1:$D$5000=$C$2)*(Data!$C$1:$C$5000=S$2),0),5)</f>
        <v>0.1663</v>
      </c>
      <c r="T5" s="12">
        <f t="array" ref="T5">INDEX(Data!$A$1:$E$5000,MATCH(1,(Data!$A$1:$A$5000=$C5)*(Data!$D$1:$D$5000=$C$2)*(Data!$C$1:$C$5000=T$2),0),5)</f>
        <v>0.1434</v>
      </c>
      <c r="U5" s="12">
        <f t="array" ref="U5">INDEX(Data!$A$1:$E$5000,MATCH(1,(Data!$A$1:$A$5000=$C5)*(Data!$D$1:$D$5000=$C$2)*(Data!$C$1:$C$5000=U$2),0),5)</f>
        <v>0.15939999999999999</v>
      </c>
      <c r="V5" s="12">
        <f t="array" ref="V5">INDEX(Data!$A$1:$E$5000,MATCH(1,(Data!$A$1:$A$5000=$C5)*(Data!$D$1:$D$5000=$C$2)*(Data!$C$1:$C$5000=V$2),0),5)</f>
        <v>0.15429999999999999</v>
      </c>
    </row>
    <row r="6" spans="1:25">
      <c r="A6" s="2">
        <v>3</v>
      </c>
      <c r="B6" s="11" t="str">
        <f>VLOOKUP(C6,Data!$A$1:$B$5000,2,FALSE)</f>
        <v>EMC Corporation</v>
      </c>
      <c r="C6" s="11" t="str">
        <f>'Regression Scenarios details'!B4</f>
        <v>EMC</v>
      </c>
      <c r="D6" s="12" t="e">
        <f t="array" ref="D6">INDEX(Data!$A$1:$E$5000,MATCH(1,(Data!$A$1:$A$5000=$C6)*(Data!$D$1:$D$5000=$C$2)*(Data!$C$1:$C$5000=D$2),0),5)</f>
        <v>#N/A</v>
      </c>
      <c r="E6" s="12">
        <f t="array" ref="E6">INDEX(Data!$A$1:$E$5000,MATCH(1,(Data!$A$1:$A$5000=$C6)*(Data!$D$1:$D$5000=$C$2)*(Data!$C$1:$C$5000=E$2),0),5)</f>
        <v>0.31640000000000001</v>
      </c>
      <c r="F6" s="12">
        <f t="array" ref="F6">INDEX(Data!$A$1:$E$5000,MATCH(1,(Data!$A$1:$A$5000=$C6)*(Data!$D$1:$D$5000=$C$2)*(Data!$C$1:$C$5000=F$2),0),5)</f>
        <v>0.31</v>
      </c>
      <c r="G6" s="12">
        <f t="array" ref="G6">INDEX(Data!$A$1:$E$5000,MATCH(1,(Data!$A$1:$A$5000=$C6)*(Data!$D$1:$D$5000=$C$2)*(Data!$C$1:$C$5000=G$2),0),5)</f>
        <v>0.19109999999999999</v>
      </c>
      <c r="H6" s="12">
        <f t="array" ref="H6">INDEX(Data!$A$1:$E$5000,MATCH(1,(Data!$A$1:$A$5000=$C6)*(Data!$D$1:$D$5000=$C$2)*(Data!$C$1:$C$5000=H$2),0),5)</f>
        <v>-0.14729999999999999</v>
      </c>
      <c r="I6" s="12">
        <f t="array" ref="I6">INDEX(Data!$A$1:$E$5000,MATCH(1,(Data!$A$1:$A$5000=$C6)*(Data!$D$1:$D$5000=$C$2)*(Data!$C$1:$C$5000=I$2),0),5)</f>
        <v>-6.6299999999999998E-2</v>
      </c>
      <c r="J6" s="12">
        <f t="array" ref="J6">INDEX(Data!$A$1:$E$5000,MATCH(1,(Data!$A$1:$A$5000=$C6)*(Data!$D$1:$D$5000=$C$2)*(Data!$C$1:$C$5000=J$2),0),5)</f>
        <v>3.6999999999999998E-2</v>
      </c>
      <c r="K6" s="12">
        <f t="array" ref="K6">INDEX(Data!$A$1:$E$5000,MATCH(1,(Data!$A$1:$A$5000=$C6)*(Data!$D$1:$D$5000=$C$2)*(Data!$C$1:$C$5000=K$2),0),5)</f>
        <v>9.4399999999999998E-2</v>
      </c>
      <c r="L6" s="12">
        <f t="array" ref="L6">INDEX(Data!$A$1:$E$5000,MATCH(1,(Data!$A$1:$A$5000=$C6)*(Data!$D$1:$D$5000=$C$2)*(Data!$C$1:$C$5000=L$2),0),5)</f>
        <v>0.12859999999999999</v>
      </c>
      <c r="M6" s="12">
        <f t="array" ref="M6">INDEX(Data!$A$1:$E$5000,MATCH(1,(Data!$A$1:$A$5000=$C6)*(Data!$D$1:$D$5000=$C$2)*(Data!$C$1:$C$5000=M$2),0),5)</f>
        <v>0.1099</v>
      </c>
      <c r="N6" s="12">
        <f t="array" ref="N6">INDEX(Data!$A$1:$E$5000,MATCH(1,(Data!$A$1:$A$5000=$C6)*(Data!$D$1:$D$5000=$C$2)*(Data!$C$1:$C$5000=N$2),0),5)</f>
        <v>0.1171</v>
      </c>
      <c r="O6" s="12">
        <f t="array" ref="O6">INDEX(Data!$A$1:$E$5000,MATCH(1,(Data!$A$1:$A$5000=$C6)*(Data!$D$1:$D$5000=$C$2)*(Data!$C$1:$C$5000=O$2),0),5)</f>
        <v>0.1234</v>
      </c>
      <c r="P6" s="12">
        <f t="array" ref="P6">INDEX(Data!$A$1:$E$5000,MATCH(1,(Data!$A$1:$A$5000=$C6)*(Data!$D$1:$D$5000=$C$2)*(Data!$C$1:$C$5000=P$2),0),5)</f>
        <v>0.10349999999999999</v>
      </c>
      <c r="Q6" s="12">
        <f t="array" ref="Q6">INDEX(Data!$A$1:$E$5000,MATCH(1,(Data!$A$1:$A$5000=$C6)*(Data!$D$1:$D$5000=$C$2)*(Data!$C$1:$C$5000=Q$2),0),5)</f>
        <v>0.12379999999999999</v>
      </c>
      <c r="R6" s="12">
        <f t="array" ref="R6">INDEX(Data!$A$1:$E$5000,MATCH(1,(Data!$A$1:$A$5000=$C6)*(Data!$D$1:$D$5000=$C$2)*(Data!$C$1:$C$5000=R$2),0),5)</f>
        <v>0.1421</v>
      </c>
      <c r="S6" s="12">
        <f t="array" ref="S6">INDEX(Data!$A$1:$E$5000,MATCH(1,(Data!$A$1:$A$5000=$C6)*(Data!$D$1:$D$5000=$C$2)*(Data!$C$1:$C$5000=S$2),0),5)</f>
        <v>0.15529999999999999</v>
      </c>
      <c r="T6" s="12">
        <f t="array" ref="T6">INDEX(Data!$A$1:$E$5000,MATCH(1,(Data!$A$1:$A$5000=$C6)*(Data!$D$1:$D$5000=$C$2)*(Data!$C$1:$C$5000=T$2),0),5)</f>
        <v>0.1608</v>
      </c>
      <c r="U6" s="12">
        <f t="array" ref="U6">INDEX(Data!$A$1:$E$5000,MATCH(1,(Data!$A$1:$A$5000=$C6)*(Data!$D$1:$D$5000=$C$2)*(Data!$C$1:$C$5000=U$2),0),5)</f>
        <v>0.1469</v>
      </c>
      <c r="V6" s="12">
        <f t="array" ref="V6">INDEX(Data!$A$1:$E$5000,MATCH(1,(Data!$A$1:$A$5000=$C6)*(Data!$D$1:$D$5000=$C$2)*(Data!$C$1:$C$5000=V$2),0),5)</f>
        <v>0.1207</v>
      </c>
    </row>
    <row r="7" spans="1:25">
      <c r="A7" s="2">
        <v>4</v>
      </c>
      <c r="B7" s="11" t="str">
        <f>VLOOKUP(C7,Data!$A$1:$B$5000,2,FALSE)</f>
        <v>HP Inc.</v>
      </c>
      <c r="C7" s="11" t="str">
        <f>'Regression Scenarios details'!B5</f>
        <v>HPQ</v>
      </c>
      <c r="D7" s="12">
        <f t="array" ref="D7">INDEX(Data!$A$1:$E$5000,MATCH(1,(Data!$A$1:$A$5000=$C7)*(Data!$D$1:$D$5000=$C$2)*(Data!$C$1:$C$5000=D$2),0),5)</f>
        <v>5.9299999999999999E-2</v>
      </c>
      <c r="E7" s="12">
        <f t="array" ref="E7">INDEX(Data!$A$1:$E$5000,MATCH(1,(Data!$A$1:$A$5000=$C7)*(Data!$D$1:$D$5000=$C$2)*(Data!$C$1:$C$5000=E$2),0),5)</f>
        <v>0.12330000000000001</v>
      </c>
      <c r="F7" s="12">
        <f t="array" ref="F7">INDEX(Data!$A$1:$E$5000,MATCH(1,(Data!$A$1:$A$5000=$C7)*(Data!$D$1:$D$5000=$C$2)*(Data!$C$1:$C$5000=F$2),0),5)</f>
        <v>0.1172</v>
      </c>
      <c r="G7" s="12">
        <f t="array" ref="G7">INDEX(Data!$A$1:$E$5000,MATCH(1,(Data!$A$1:$A$5000=$C7)*(Data!$D$1:$D$5000=$C$2)*(Data!$C$1:$C$5000=G$2),0),5)</f>
        <v>5.7799999999999997E-2</v>
      </c>
      <c r="H7" s="12">
        <f t="array" ref="H7">INDEX(Data!$A$1:$E$5000,MATCH(1,(Data!$A$1:$A$5000=$C7)*(Data!$D$1:$D$5000=$C$2)*(Data!$C$1:$C$5000=H$2),0),5)</f>
        <v>5.16E-2</v>
      </c>
      <c r="I7" s="12">
        <f t="array" ref="I7">INDEX(Data!$A$1:$E$5000,MATCH(1,(Data!$A$1:$A$5000=$C7)*(Data!$D$1:$D$5000=$C$2)*(Data!$C$1:$C$5000=I$2),0),5)</f>
        <v>7.7700000000000005E-2</v>
      </c>
      <c r="J7" s="12">
        <f t="array" ref="J7">INDEX(Data!$A$1:$E$5000,MATCH(1,(Data!$A$1:$A$5000=$C7)*(Data!$D$1:$D$5000=$C$2)*(Data!$C$1:$C$5000=J$2),0),5)</f>
        <v>8.48E-2</v>
      </c>
      <c r="K7" s="12">
        <f t="array" ref="K7">INDEX(Data!$A$1:$E$5000,MATCH(1,(Data!$A$1:$A$5000=$C7)*(Data!$D$1:$D$5000=$C$2)*(Data!$C$1:$C$5000=K$2),0),5)</f>
        <v>8.1900000000000001E-2</v>
      </c>
      <c r="L7" s="12">
        <f t="array" ref="L7">INDEX(Data!$A$1:$E$5000,MATCH(1,(Data!$A$1:$A$5000=$C7)*(Data!$D$1:$D$5000=$C$2)*(Data!$C$1:$C$5000=L$2),0),5)</f>
        <v>0.152</v>
      </c>
      <c r="M7" s="12">
        <f t="array" ref="M7">INDEX(Data!$A$1:$E$5000,MATCH(1,(Data!$A$1:$A$5000=$C7)*(Data!$D$1:$D$5000=$C$2)*(Data!$C$1:$C$5000=M$2),0),5)</f>
        <v>0.18679999999999999</v>
      </c>
      <c r="N7" s="12">
        <f t="array" ref="N7">INDEX(Data!$A$1:$E$5000,MATCH(1,(Data!$A$1:$A$5000=$C7)*(Data!$D$1:$D$5000=$C$2)*(Data!$C$1:$C$5000=N$2),0),5)</f>
        <v>0.1784</v>
      </c>
      <c r="O7" s="12">
        <f t="array" ref="O7">INDEX(Data!$A$1:$E$5000,MATCH(1,(Data!$A$1:$A$5000=$C7)*(Data!$D$1:$D$5000=$C$2)*(Data!$C$1:$C$5000=O$2),0),5)</f>
        <v>0.13819999999999999</v>
      </c>
      <c r="P7" s="12">
        <f t="array" ref="P7">INDEX(Data!$A$1:$E$5000,MATCH(1,(Data!$A$1:$A$5000=$C7)*(Data!$D$1:$D$5000=$C$2)*(Data!$C$1:$C$5000=P$2),0),5)</f>
        <v>0.1479</v>
      </c>
      <c r="Q7" s="12">
        <f t="array" ref="Q7">INDEX(Data!$A$1:$E$5000,MATCH(1,(Data!$A$1:$A$5000=$C7)*(Data!$D$1:$D$5000=$C$2)*(Data!$C$1:$C$5000=Q$2),0),5)</f>
        <v>0.1153</v>
      </c>
      <c r="R7" s="12">
        <f t="array" ref="R7">INDEX(Data!$A$1:$E$5000,MATCH(1,(Data!$A$1:$A$5000=$C7)*(Data!$D$1:$D$5000=$C$2)*(Data!$C$1:$C$5000=R$2),0),5)</f>
        <v>9.2499999999999999E-2</v>
      </c>
      <c r="S7" s="12">
        <f t="array" ref="S7">INDEX(Data!$A$1:$E$5000,MATCH(1,(Data!$A$1:$A$5000=$C7)*(Data!$D$1:$D$5000=$C$2)*(Data!$C$1:$C$5000=S$2),0),5)</f>
        <v>8.9300000000000004E-2</v>
      </c>
      <c r="T7" s="12">
        <f t="array" ref="T7">INDEX(Data!$A$1:$E$5000,MATCH(1,(Data!$A$1:$A$5000=$C7)*(Data!$D$1:$D$5000=$C$2)*(Data!$C$1:$C$5000=T$2),0),5)</f>
        <v>9.7500000000000003E-2</v>
      </c>
      <c r="U7" s="12">
        <f t="array" ref="U7">INDEX(Data!$A$1:$E$5000,MATCH(1,(Data!$A$1:$A$5000=$C7)*(Data!$D$1:$D$5000=$C$2)*(Data!$C$1:$C$5000=U$2),0),5)</f>
        <v>9.2200000000000004E-2</v>
      </c>
      <c r="V7" s="12">
        <f t="array" ref="V7">INDEX(Data!$A$1:$E$5000,MATCH(1,(Data!$A$1:$A$5000=$C7)*(Data!$D$1:$D$5000=$C$2)*(Data!$C$1:$C$5000=V$2),0),5)</f>
        <v>9.2200000000000004E-2</v>
      </c>
    </row>
    <row r="8" spans="1:25">
      <c r="A8" s="2">
        <v>5</v>
      </c>
      <c r="B8" s="11" t="str">
        <f>VLOOKUP(C8,Data!$A$1:$B$5000,2,FALSE)</f>
        <v>International Business Machines Corp</v>
      </c>
      <c r="C8" s="11" t="str">
        <f>'Regression Scenarios details'!B6</f>
        <v>IBM</v>
      </c>
      <c r="D8" s="12" t="e">
        <f t="array" ref="D8">INDEX(Data!$A$1:$E$5000,MATCH(1,(Data!$A$1:$A$5000=$C8)*(Data!$D$1:$D$5000=$C$2)*(Data!$C$1:$C$5000=D$2),0),5)</f>
        <v>#N/A</v>
      </c>
      <c r="E8" s="12">
        <f t="array" ref="E8">INDEX(Data!$A$1:$E$5000,MATCH(1,(Data!$A$1:$A$5000=$C8)*(Data!$D$1:$D$5000=$C$2)*(Data!$C$1:$C$5000=E$2),0),5)</f>
        <v>0.1095</v>
      </c>
      <c r="F8" s="12">
        <f t="array" ref="F8">INDEX(Data!$A$1:$E$5000,MATCH(1,(Data!$A$1:$A$5000=$C8)*(Data!$D$1:$D$5000=$C$2)*(Data!$C$1:$C$5000=F$2),0),5)</f>
        <v>0.1638</v>
      </c>
      <c r="G8" s="12">
        <f t="array" ref="G8">INDEX(Data!$A$1:$E$5000,MATCH(1,(Data!$A$1:$A$5000=$C8)*(Data!$D$1:$D$5000=$C$2)*(Data!$C$1:$C$5000=G$2),0),5)</f>
        <v>0.12959999999999999</v>
      </c>
      <c r="H8" s="12">
        <f t="array" ref="H8">INDEX(Data!$A$1:$E$5000,MATCH(1,(Data!$A$1:$A$5000=$C8)*(Data!$D$1:$D$5000=$C$2)*(Data!$C$1:$C$5000=H$2),0),5)</f>
        <v>0.1036</v>
      </c>
      <c r="I8" s="12">
        <f t="array" ref="I8">INDEX(Data!$A$1:$E$5000,MATCH(1,(Data!$A$1:$A$5000=$C8)*(Data!$D$1:$D$5000=$C$2)*(Data!$C$1:$C$5000=I$2),0),5)</f>
        <v>7.7700000000000005E-2</v>
      </c>
      <c r="J8" s="12">
        <f t="array" ref="J8">INDEX(Data!$A$1:$E$5000,MATCH(1,(Data!$A$1:$A$5000=$C8)*(Data!$D$1:$D$5000=$C$2)*(Data!$C$1:$C$5000=J$2),0),5)</f>
        <v>9.9900000000000003E-2</v>
      </c>
      <c r="K8" s="12">
        <f t="array" ref="K8">INDEX(Data!$A$1:$E$5000,MATCH(1,(Data!$A$1:$A$5000=$C8)*(Data!$D$1:$D$5000=$C$2)*(Data!$C$1:$C$5000=K$2),0),5)</f>
        <v>0.1062</v>
      </c>
      <c r="L8" s="12">
        <f t="array" ref="L8">INDEX(Data!$A$1:$E$5000,MATCH(1,(Data!$A$1:$A$5000=$C8)*(Data!$D$1:$D$5000=$C$2)*(Data!$C$1:$C$5000=L$2),0),5)</f>
        <v>9.3200000000000005E-2</v>
      </c>
      <c r="M8" s="12">
        <f t="array" ref="M8">INDEX(Data!$A$1:$E$5000,MATCH(1,(Data!$A$1:$A$5000=$C8)*(Data!$D$1:$D$5000=$C$2)*(Data!$C$1:$C$5000=M$2),0),5)</f>
        <v>0.1239</v>
      </c>
      <c r="N8" s="12">
        <f t="array" ref="N8">INDEX(Data!$A$1:$E$5000,MATCH(1,(Data!$A$1:$A$5000=$C8)*(Data!$D$1:$D$5000=$C$2)*(Data!$C$1:$C$5000=N$2),0),5)</f>
        <v>0.13120000000000001</v>
      </c>
      <c r="O8" s="12">
        <f t="array" ref="O8">INDEX(Data!$A$1:$E$5000,MATCH(1,(Data!$A$1:$A$5000=$C8)*(Data!$D$1:$D$5000=$C$2)*(Data!$C$1:$C$5000=O$2),0),5)</f>
        <v>0.13639999999999999</v>
      </c>
      <c r="P8" s="12">
        <f t="array" ref="P8">INDEX(Data!$A$1:$E$5000,MATCH(1,(Data!$A$1:$A$5000=$C8)*(Data!$D$1:$D$5000=$C$2)*(Data!$C$1:$C$5000=P$2),0),5)</f>
        <v>0.14710000000000001</v>
      </c>
      <c r="Q8" s="12">
        <f t="array" ref="Q8">INDEX(Data!$A$1:$E$5000,MATCH(1,(Data!$A$1:$A$5000=$C8)*(Data!$D$1:$D$5000=$C$2)*(Data!$C$1:$C$5000=Q$2),0),5)</f>
        <v>0.1542</v>
      </c>
      <c r="R8" s="12">
        <f t="array" ref="R8">INDEX(Data!$A$1:$E$5000,MATCH(1,(Data!$A$1:$A$5000=$C8)*(Data!$D$1:$D$5000=$C$2)*(Data!$C$1:$C$5000=R$2),0),5)</f>
        <v>0.1608</v>
      </c>
      <c r="S8" s="12">
        <f t="array" ref="S8">INDEX(Data!$A$1:$E$5000,MATCH(1,(Data!$A$1:$A$5000=$C8)*(Data!$D$1:$D$5000=$C$2)*(Data!$C$1:$C$5000=S$2),0),5)</f>
        <v>0.15989999999999999</v>
      </c>
      <c r="T8" s="12">
        <f t="array" ref="T8">INDEX(Data!$A$1:$E$5000,MATCH(1,(Data!$A$1:$A$5000=$C8)*(Data!$D$1:$D$5000=$C$2)*(Data!$C$1:$C$5000=T$2),0),5)</f>
        <v>0.14899999999999999</v>
      </c>
      <c r="U8" s="12">
        <f t="array" ref="U8">INDEX(Data!$A$1:$E$5000,MATCH(1,(Data!$A$1:$A$5000=$C8)*(Data!$D$1:$D$5000=$C$2)*(Data!$C$1:$C$5000=U$2),0),5)</f>
        <v>0.1293</v>
      </c>
      <c r="V8" s="12">
        <f t="array" ref="V8">INDEX(Data!$A$1:$E$5000,MATCH(1,(Data!$A$1:$A$5000=$C8)*(Data!$D$1:$D$5000=$C$2)*(Data!$C$1:$C$5000=V$2),0),5)</f>
        <v>0.1065</v>
      </c>
    </row>
    <row r="9" spans="1:25">
      <c r="A9" s="2">
        <v>6</v>
      </c>
      <c r="B9" s="11" t="str">
        <f>VLOOKUP(C9,Data!$A$1:$B$5000,2,FALSE)</f>
        <v>Intel Corporation</v>
      </c>
      <c r="C9" s="11" t="str">
        <f>'Regression Scenarios details'!B7</f>
        <v>INTC</v>
      </c>
      <c r="D9" s="12" t="e">
        <f t="array" ref="D9">INDEX(Data!$A$1:$E$5000,MATCH(1,(Data!$A$1:$A$5000=$C9)*(Data!$D$1:$D$5000=$C$2)*(Data!$C$1:$C$5000=D$2),0),5)</f>
        <v>#N/A</v>
      </c>
      <c r="E9" s="12">
        <f t="array" ref="E9">INDEX(Data!$A$1:$E$5000,MATCH(1,(Data!$A$1:$A$5000=$C9)*(Data!$D$1:$D$5000=$C$2)*(Data!$C$1:$C$5000=E$2),0),5)</f>
        <v>0.4143</v>
      </c>
      <c r="F9" s="12">
        <f t="array" ref="F9">INDEX(Data!$A$1:$E$5000,MATCH(1,(Data!$A$1:$A$5000=$C9)*(Data!$D$1:$D$5000=$C$2)*(Data!$C$1:$C$5000=F$2),0),5)</f>
        <v>0.4577</v>
      </c>
      <c r="G9" s="12">
        <f t="array" ref="G9">INDEX(Data!$A$1:$E$5000,MATCH(1,(Data!$A$1:$A$5000=$C9)*(Data!$D$1:$D$5000=$C$2)*(Data!$C$1:$C$5000=G$2),0),5)</f>
        <v>0.28100000000000003</v>
      </c>
      <c r="H9" s="12">
        <f t="array" ref="H9">INDEX(Data!$A$1:$E$5000,MATCH(1,(Data!$A$1:$A$5000=$C9)*(Data!$D$1:$D$5000=$C$2)*(Data!$C$1:$C$5000=H$2),0),5)</f>
        <v>6.0999999999999999E-2</v>
      </c>
      <c r="I9" s="12">
        <f t="array" ref="I9">INDEX(Data!$A$1:$E$5000,MATCH(1,(Data!$A$1:$A$5000=$C9)*(Data!$D$1:$D$5000=$C$2)*(Data!$C$1:$C$5000=I$2),0),5)</f>
        <v>7.9200000000000007E-2</v>
      </c>
      <c r="J9" s="12">
        <f t="array" ref="J9">INDEX(Data!$A$1:$E$5000,MATCH(1,(Data!$A$1:$A$5000=$C9)*(Data!$D$1:$D$5000=$C$2)*(Data!$C$1:$C$5000=J$2),0),5)</f>
        <v>0.17710000000000001</v>
      </c>
      <c r="K9" s="12">
        <f t="array" ref="K9">INDEX(Data!$A$1:$E$5000,MATCH(1,(Data!$A$1:$A$5000=$C9)*(Data!$D$1:$D$5000=$C$2)*(Data!$C$1:$C$5000=K$2),0),5)</f>
        <v>0.2366</v>
      </c>
      <c r="L9" s="12">
        <f t="array" ref="L9">INDEX(Data!$A$1:$E$5000,MATCH(1,(Data!$A$1:$A$5000=$C9)*(Data!$D$1:$D$5000=$C$2)*(Data!$C$1:$C$5000=L$2),0),5)</f>
        <v>0.28960000000000002</v>
      </c>
      <c r="M9" s="12">
        <f t="array" ref="M9">INDEX(Data!$A$1:$E$5000,MATCH(1,(Data!$A$1:$A$5000=$C9)*(Data!$D$1:$D$5000=$C$2)*(Data!$C$1:$C$5000=M$2),0),5)</f>
        <v>0.14280000000000001</v>
      </c>
      <c r="N9" s="12">
        <f t="array" ref="N9">INDEX(Data!$A$1:$E$5000,MATCH(1,(Data!$A$1:$A$5000=$C9)*(Data!$D$1:$D$5000=$C$2)*(Data!$C$1:$C$5000=N$2),0),5)</f>
        <v>0.19470000000000001</v>
      </c>
      <c r="O9" s="12">
        <f t="array" ref="O9">INDEX(Data!$A$1:$E$5000,MATCH(1,(Data!$A$1:$A$5000=$C9)*(Data!$D$1:$D$5000=$C$2)*(Data!$C$1:$C$5000=O$2),0),5)</f>
        <v>0.19620000000000001</v>
      </c>
      <c r="P9" s="12">
        <f t="array" ref="P9">INDEX(Data!$A$1:$E$5000,MATCH(1,(Data!$A$1:$A$5000=$C9)*(Data!$D$1:$D$5000=$C$2)*(Data!$C$1:$C$5000=P$2),0),5)</f>
        <v>0.18190000000000001</v>
      </c>
      <c r="Q9" s="12">
        <f t="array" ref="Q9">INDEX(Data!$A$1:$E$5000,MATCH(1,(Data!$A$1:$A$5000=$C9)*(Data!$D$1:$D$5000=$C$2)*(Data!$C$1:$C$5000=Q$2),0),5)</f>
        <v>0.32940000000000003</v>
      </c>
      <c r="R9" s="12">
        <f t="array" ref="R9">INDEX(Data!$A$1:$E$5000,MATCH(1,(Data!$A$1:$A$5000=$C9)*(Data!$D$1:$D$5000=$C$2)*(Data!$C$1:$C$5000=R$2),0),5)</f>
        <v>0.27860000000000001</v>
      </c>
      <c r="S9" s="12">
        <f t="array" ref="S9">INDEX(Data!$A$1:$E$5000,MATCH(1,(Data!$A$1:$A$5000=$C9)*(Data!$D$1:$D$5000=$C$2)*(Data!$C$1:$C$5000=S$2),0),5)</f>
        <v>0.19939999999999999</v>
      </c>
      <c r="T9" s="12">
        <f t="array" ref="T9">INDEX(Data!$A$1:$E$5000,MATCH(1,(Data!$A$1:$A$5000=$C9)*(Data!$D$1:$D$5000=$C$2)*(Data!$C$1:$C$5000=T$2),0),5)</f>
        <v>0.16550000000000001</v>
      </c>
      <c r="U9" s="12">
        <f t="array" ref="U9">INDEX(Data!$A$1:$E$5000,MATCH(1,(Data!$A$1:$A$5000=$C9)*(Data!$D$1:$D$5000=$C$2)*(Data!$C$1:$C$5000=U$2),0),5)</f>
        <v>0.19639999999999999</v>
      </c>
      <c r="V9" s="12">
        <f t="array" ref="V9">INDEX(Data!$A$1:$E$5000,MATCH(1,(Data!$A$1:$A$5000=$C9)*(Data!$D$1:$D$5000=$C$2)*(Data!$C$1:$C$5000=V$2),0),5)</f>
        <v>0.14729999999999999</v>
      </c>
    </row>
    <row r="10" spans="1:25">
      <c r="A10" s="2">
        <v>7</v>
      </c>
      <c r="B10" s="11" t="str">
        <f>VLOOKUP(C10,Data!$A$1:$B$5000,2,FALSE)</f>
        <v>Microsoft Corporation</v>
      </c>
      <c r="C10" s="11" t="str">
        <f>'Regression Scenarios details'!B8</f>
        <v>MSFT</v>
      </c>
      <c r="D10" s="12" t="e">
        <f t="array" ref="D10">INDEX(Data!$A$1:$E$5000,MATCH(1,(Data!$A$1:$A$5000=$C10)*(Data!$D$1:$D$5000=$C$2)*(Data!$C$1:$C$5000=D$2),0),5)</f>
        <v>#N/A</v>
      </c>
      <c r="E10" s="12" t="e">
        <f t="array" ref="E10">INDEX(Data!$A$1:$E$5000,MATCH(1,(Data!$A$1:$A$5000=$C10)*(Data!$D$1:$D$5000=$C$2)*(Data!$C$1:$C$5000=E$2),0),5)</f>
        <v>#N/A</v>
      </c>
      <c r="F10" s="12" t="e">
        <f t="array" ref="F10">INDEX(Data!$A$1:$E$5000,MATCH(1,(Data!$A$1:$A$5000=$C10)*(Data!$D$1:$D$5000=$C$2)*(Data!$C$1:$C$5000=F$2),0),5)</f>
        <v>#N/A</v>
      </c>
      <c r="G10" s="12">
        <f t="array" ref="G10">INDEX(Data!$A$1:$E$5000,MATCH(1,(Data!$A$1:$A$5000=$C10)*(Data!$D$1:$D$5000=$C$2)*(Data!$C$1:$C$5000=G$2),0),5)</f>
        <v>1.9831000000000001</v>
      </c>
      <c r="H10" s="12">
        <f t="array" ref="H10">INDEX(Data!$A$1:$E$5000,MATCH(1,(Data!$A$1:$A$5000=$C10)*(Data!$D$1:$D$5000=$C$2)*(Data!$C$1:$C$5000=H$2),0),5)</f>
        <v>1.2063999999999999</v>
      </c>
      <c r="I10" s="12">
        <f t="array" ref="I10">INDEX(Data!$A$1:$E$5000,MATCH(1,(Data!$A$1:$A$5000=$C10)*(Data!$D$1:$D$5000=$C$2)*(Data!$C$1:$C$5000=I$2),0),5)</f>
        <v>0.99550000000000005</v>
      </c>
      <c r="J10" s="12">
        <f t="array" ref="J10">INDEX(Data!$A$1:$E$5000,MATCH(1,(Data!$A$1:$A$5000=$C10)*(Data!$D$1:$D$5000=$C$2)*(Data!$C$1:$C$5000=J$2),0),5)</f>
        <v>0.8085</v>
      </c>
      <c r="K10" s="12">
        <f t="array" ref="K10">INDEX(Data!$A$1:$E$5000,MATCH(1,(Data!$A$1:$A$5000=$C10)*(Data!$D$1:$D$5000=$C$2)*(Data!$C$1:$C$5000=K$2),0),5)</f>
        <v>1.3697999999999999</v>
      </c>
      <c r="L10" s="12">
        <f t="array" ref="L10">INDEX(Data!$A$1:$E$5000,MATCH(1,(Data!$A$1:$A$5000=$C10)*(Data!$D$1:$D$5000=$C$2)*(Data!$C$1:$C$5000=L$2),0),5)</f>
        <v>1.5935999999999999</v>
      </c>
      <c r="M10" s="12">
        <f t="array" ref="M10">INDEX(Data!$A$1:$E$5000,MATCH(1,(Data!$A$1:$A$5000=$C10)*(Data!$D$1:$D$5000=$C$2)*(Data!$C$1:$C$5000=M$2),0),5)</f>
        <v>1.4238</v>
      </c>
      <c r="N10" s="12">
        <f t="array" ref="N10">INDEX(Data!$A$1:$E$5000,MATCH(1,(Data!$A$1:$A$5000=$C10)*(Data!$D$1:$D$5000=$C$2)*(Data!$C$1:$C$5000=N$2),0),5)</f>
        <v>1.0057</v>
      </c>
      <c r="O10" s="12">
        <f t="array" ref="O10">INDEX(Data!$A$1:$E$5000,MATCH(1,(Data!$A$1:$A$5000=$C10)*(Data!$D$1:$D$5000=$C$2)*(Data!$C$1:$C$5000=O$2),0),5)</f>
        <v>0.67020000000000002</v>
      </c>
      <c r="P10" s="12">
        <f t="array" ref="P10">INDEX(Data!$A$1:$E$5000,MATCH(1,(Data!$A$1:$A$5000=$C10)*(Data!$D$1:$D$5000=$C$2)*(Data!$C$1:$C$5000=P$2),0),5)</f>
        <v>0.7026</v>
      </c>
      <c r="Q10" s="12">
        <f t="array" ref="Q10">INDEX(Data!$A$1:$E$5000,MATCH(1,(Data!$A$1:$A$5000=$C10)*(Data!$D$1:$D$5000=$C$2)*(Data!$C$1:$C$5000=Q$2),0),5)</f>
        <v>0.83169999999999999</v>
      </c>
      <c r="R10" s="12">
        <f t="array" ref="R10">INDEX(Data!$A$1:$E$5000,MATCH(1,(Data!$A$1:$A$5000=$C10)*(Data!$D$1:$D$5000=$C$2)*(Data!$C$1:$C$5000=R$2),0),5)</f>
        <v>0.71530000000000005</v>
      </c>
      <c r="S10" s="12">
        <f t="array" ref="S10">INDEX(Data!$A$1:$E$5000,MATCH(1,(Data!$A$1:$A$5000=$C10)*(Data!$D$1:$D$5000=$C$2)*(Data!$C$1:$C$5000=S$2),0),5)</f>
        <v>0.63090000000000002</v>
      </c>
      <c r="T10" s="12">
        <f t="array" ref="T10">INDEX(Data!$A$1:$E$5000,MATCH(1,(Data!$A$1:$A$5000=$C10)*(Data!$D$1:$D$5000=$C$2)*(Data!$C$1:$C$5000=T$2),0),5)</f>
        <v>0.56379999999999997</v>
      </c>
      <c r="U10" s="12">
        <f t="array" ref="U10">INDEX(Data!$A$1:$E$5000,MATCH(1,(Data!$A$1:$A$5000=$C10)*(Data!$D$1:$D$5000=$C$2)*(Data!$C$1:$C$5000=U$2),0),5)</f>
        <v>0.4</v>
      </c>
      <c r="V10" s="12">
        <f t="array" ref="V10">INDEX(Data!$A$1:$E$5000,MATCH(1,(Data!$A$1:$A$5000=$C10)*(Data!$D$1:$D$5000=$C$2)*(Data!$C$1:$C$5000=V$2),0),5)</f>
        <v>0.3201</v>
      </c>
    </row>
    <row r="11" spans="1:25">
      <c r="A11" s="2">
        <v>8</v>
      </c>
      <c r="B11" s="11" t="str">
        <f>VLOOKUP(C11,Data!$A$1:$B$5000,2,FALSE)</f>
        <v>CA Inc.</v>
      </c>
      <c r="C11" s="11" t="str">
        <f>'Regression Scenarios details'!B9</f>
        <v>CA</v>
      </c>
      <c r="D11" s="12">
        <f t="array" ref="D11">INDEX(Data!$A$1:$E$5000,MATCH(1,(Data!$A$1:$A$5000=$C11)*(Data!$D$1:$D$5000=$C$2)*(Data!$C$1:$C$5000=D$2),0),5)</f>
        <v>0.17369999999999999</v>
      </c>
      <c r="E11" s="12">
        <f t="array" ref="E11">INDEX(Data!$A$1:$E$5000,MATCH(1,(Data!$A$1:$A$5000=$C11)*(Data!$D$1:$D$5000=$C$2)*(Data!$C$1:$C$5000=E$2),0),5)</f>
        <v>0.19889999999999999</v>
      </c>
      <c r="F11" s="12">
        <f t="array" ref="F11">INDEX(Data!$A$1:$E$5000,MATCH(1,(Data!$A$1:$A$5000=$C11)*(Data!$D$1:$D$5000=$C$2)*(Data!$C$1:$C$5000=F$2),0),5)</f>
        <v>0.13039999999999999</v>
      </c>
      <c r="G11" s="12">
        <f t="array" ref="G11">INDEX(Data!$A$1:$E$5000,MATCH(1,(Data!$A$1:$A$5000=$C11)*(Data!$D$1:$D$5000=$C$2)*(Data!$C$1:$C$5000=G$2),0),5)</f>
        <v>-2.7699999999999999E-2</v>
      </c>
      <c r="H11" s="12">
        <f t="array" ref="H11">INDEX(Data!$A$1:$E$5000,MATCH(1,(Data!$A$1:$A$5000=$C11)*(Data!$D$1:$D$5000=$C$2)*(Data!$C$1:$C$5000=H$2),0),5)</f>
        <v>-6.1800000000000001E-2</v>
      </c>
      <c r="I11" s="12">
        <f t="array" ref="I11">INDEX(Data!$A$1:$E$5000,MATCH(1,(Data!$A$1:$A$5000=$C11)*(Data!$D$1:$D$5000=$C$2)*(Data!$C$1:$C$5000=I$2),0),5)</f>
        <v>-8.3000000000000001E-3</v>
      </c>
      <c r="J11" s="12">
        <f t="array" ref="J11">INDEX(Data!$A$1:$E$5000,MATCH(1,(Data!$A$1:$A$5000=$C11)*(Data!$D$1:$D$5000=$C$2)*(Data!$C$1:$C$5000=J$2),0),5)</f>
        <v>2.1899999999999999E-2</v>
      </c>
      <c r="K11" s="12">
        <f t="array" ref="K11">INDEX(Data!$A$1:$E$5000,MATCH(1,(Data!$A$1:$A$5000=$C11)*(Data!$D$1:$D$5000=$C$2)*(Data!$C$1:$C$5000=K$2),0),5)</f>
        <v>0.03</v>
      </c>
      <c r="L11" s="12">
        <f t="array" ref="L11">INDEX(Data!$A$1:$E$5000,MATCH(1,(Data!$A$1:$A$5000=$C11)*(Data!$D$1:$D$5000=$C$2)*(Data!$C$1:$C$5000=L$2),0),5)</f>
        <v>2.5000000000000001E-2</v>
      </c>
      <c r="M11" s="12">
        <f t="array" ref="M11">INDEX(Data!$A$1:$E$5000,MATCH(1,(Data!$A$1:$A$5000=$C11)*(Data!$D$1:$D$5000=$C$2)*(Data!$C$1:$C$5000=M$2),0),5)</f>
        <v>4.53E-2</v>
      </c>
      <c r="N11" s="12">
        <f t="array" ref="N11">INDEX(Data!$A$1:$E$5000,MATCH(1,(Data!$A$1:$A$5000=$C11)*(Data!$D$1:$D$5000=$C$2)*(Data!$C$1:$C$5000=N$2),0),5)</f>
        <v>0.1008</v>
      </c>
      <c r="O11" s="12">
        <f t="array" ref="O11">INDEX(Data!$A$1:$E$5000,MATCH(1,(Data!$A$1:$A$5000=$C11)*(Data!$D$1:$D$5000=$C$2)*(Data!$C$1:$C$5000=O$2),0),5)</f>
        <v>0.1119</v>
      </c>
      <c r="P11" s="12">
        <f t="array" ref="P11">INDEX(Data!$A$1:$E$5000,MATCH(1,(Data!$A$1:$A$5000=$C11)*(Data!$D$1:$D$5000=$C$2)*(Data!$C$1:$C$5000=P$2),0),5)</f>
        <v>0.1171</v>
      </c>
      <c r="Q11" s="12">
        <f t="array" ref="Q11">INDEX(Data!$A$1:$E$5000,MATCH(1,(Data!$A$1:$A$5000=$C11)*(Data!$D$1:$D$5000=$C$2)*(Data!$C$1:$C$5000=Q$2),0),5)</f>
        <v>0.10970000000000001</v>
      </c>
      <c r="R11" s="12">
        <f t="array" ref="R11">INDEX(Data!$A$1:$E$5000,MATCH(1,(Data!$A$1:$A$5000=$C11)*(Data!$D$1:$D$5000=$C$2)*(Data!$C$1:$C$5000=R$2),0),5)</f>
        <v>0.1258</v>
      </c>
      <c r="S11" s="12">
        <f t="array" ref="S11">INDEX(Data!$A$1:$E$5000,MATCH(1,(Data!$A$1:$A$5000=$C11)*(Data!$D$1:$D$5000=$C$2)*(Data!$C$1:$C$5000=S$2),0),5)</f>
        <v>0.12620000000000001</v>
      </c>
      <c r="T11" s="12">
        <f t="array" ref="T11">INDEX(Data!$A$1:$E$5000,MATCH(1,(Data!$A$1:$A$5000=$C11)*(Data!$D$1:$D$5000=$C$2)*(Data!$C$1:$C$5000=T$2),0),5)</f>
        <v>0.12559999999999999</v>
      </c>
      <c r="U11" s="12">
        <f t="array" ref="U11">INDEX(Data!$A$1:$E$5000,MATCH(1,(Data!$A$1:$A$5000=$C11)*(Data!$D$1:$D$5000=$C$2)*(Data!$C$1:$C$5000=U$2),0),5)</f>
        <v>0.1188</v>
      </c>
      <c r="V11" s="12">
        <f t="array" ref="V11">INDEX(Data!$A$1:$E$5000,MATCH(1,(Data!$A$1:$A$5000=$C11)*(Data!$D$1:$D$5000=$C$2)*(Data!$C$1:$C$5000=V$2),0),5)</f>
        <v>0.1021</v>
      </c>
    </row>
    <row r="12" spans="1:25">
      <c r="A12" s="2">
        <v>9</v>
      </c>
      <c r="B12" s="11" t="str">
        <f>VLOOKUP(C12,Data!$A$1:$B$5000,2,FALSE)</f>
        <v>salesforce.com Inc.</v>
      </c>
      <c r="C12" s="11" t="str">
        <f>'Regression Scenarios details'!B10</f>
        <v>CRM</v>
      </c>
      <c r="D12" s="12" t="e">
        <f t="array" ref="D12">INDEX(Data!$A$1:$E$5000,MATCH(1,(Data!$A$1:$A$5000=$C12)*(Data!$D$1:$D$5000=$C$2)*(Data!$C$1:$C$5000=D$2),0),5)</f>
        <v>#N/A</v>
      </c>
      <c r="E12" s="12" t="e">
        <f t="array" ref="E12">INDEX(Data!$A$1:$E$5000,MATCH(1,(Data!$A$1:$A$5000=$C12)*(Data!$D$1:$D$5000=$C$2)*(Data!$C$1:$C$5000=E$2),0),5)</f>
        <v>#N/A</v>
      </c>
      <c r="F12" s="12" t="e">
        <f t="array" ref="F12">INDEX(Data!$A$1:$E$5000,MATCH(1,(Data!$A$1:$A$5000=$C12)*(Data!$D$1:$D$5000=$C$2)*(Data!$C$1:$C$5000=F$2),0),5)</f>
        <v>#N/A</v>
      </c>
      <c r="G12" s="12" t="e">
        <f t="array" ref="G12">INDEX(Data!$A$1:$E$5000,MATCH(1,(Data!$A$1:$A$5000=$C12)*(Data!$D$1:$D$5000=$C$2)*(Data!$C$1:$C$5000=G$2),0),5)</f>
        <v>#N/A</v>
      </c>
      <c r="H12" s="12" t="e">
        <f t="array" ref="H12">INDEX(Data!$A$1:$E$5000,MATCH(1,(Data!$A$1:$A$5000=$C12)*(Data!$D$1:$D$5000=$C$2)*(Data!$C$1:$C$5000=H$2),0),5)</f>
        <v>#N/A</v>
      </c>
      <c r="I12" s="12" t="e">
        <f t="array" ref="I12">INDEX(Data!$A$1:$E$5000,MATCH(1,(Data!$A$1:$A$5000=$C12)*(Data!$D$1:$D$5000=$C$2)*(Data!$C$1:$C$5000=I$2),0),5)</f>
        <v>#N/A</v>
      </c>
      <c r="J12" s="12" t="e">
        <f t="array" ref="J12">INDEX(Data!$A$1:$E$5000,MATCH(1,(Data!$A$1:$A$5000=$C12)*(Data!$D$1:$D$5000=$C$2)*(Data!$C$1:$C$5000=J$2),0),5)</f>
        <v>#N/A</v>
      </c>
      <c r="K12" s="12">
        <f t="array" ref="K12">INDEX(Data!$A$1:$E$5000,MATCH(1,(Data!$A$1:$A$5000=$C12)*(Data!$D$1:$D$5000=$C$2)*(Data!$C$1:$C$5000=K$2),0),5)</f>
        <v>-0.88500000000000001</v>
      </c>
      <c r="L12" s="12">
        <f t="array" ref="L12">INDEX(Data!$A$1:$E$5000,MATCH(1,(Data!$A$1:$A$5000=$C12)*(Data!$D$1:$D$5000=$C$2)*(Data!$C$1:$C$5000=L$2),0),5)</f>
        <v>-0.24060000000000001</v>
      </c>
      <c r="M12" s="12">
        <f t="array" ref="M12">INDEX(Data!$A$1:$E$5000,MATCH(1,(Data!$A$1:$A$5000=$C12)*(Data!$D$1:$D$5000=$C$2)*(Data!$C$1:$C$5000=M$2),0),5)</f>
        <v>3.9800000000000002E-2</v>
      </c>
      <c r="N12" s="12">
        <f t="array" ref="N12">INDEX(Data!$A$1:$E$5000,MATCH(1,(Data!$A$1:$A$5000=$C12)*(Data!$D$1:$D$5000=$C$2)*(Data!$C$1:$C$5000=N$2),0),5)</f>
        <v>0.26719999999999999</v>
      </c>
      <c r="O12" s="12">
        <f t="array" ref="O12">INDEX(Data!$A$1:$E$5000,MATCH(1,(Data!$A$1:$A$5000=$C12)*(Data!$D$1:$D$5000=$C$2)*(Data!$C$1:$C$5000=O$2),0),5)</f>
        <v>0.4904</v>
      </c>
      <c r="P12" s="12">
        <f t="array" ref="P12">INDEX(Data!$A$1:$E$5000,MATCH(1,(Data!$A$1:$A$5000=$C12)*(Data!$D$1:$D$5000=$C$2)*(Data!$C$1:$C$5000=P$2),0),5)</f>
        <v>0.88280000000000003</v>
      </c>
      <c r="Q12" s="12">
        <f t="array" ref="Q12">INDEX(Data!$A$1:$E$5000,MATCH(1,(Data!$A$1:$A$5000=$C12)*(Data!$D$1:$D$5000=$C$2)*(Data!$C$1:$C$5000=Q$2),0),5)</f>
        <v>0.19389999999999999</v>
      </c>
      <c r="R12" s="12">
        <f t="array" ref="R12">INDEX(Data!$A$1:$E$5000,MATCH(1,(Data!$A$1:$A$5000=$C12)*(Data!$D$1:$D$5000=$C$2)*(Data!$C$1:$C$5000=R$2),0),5)</f>
        <v>-4.1000000000000003E-3</v>
      </c>
      <c r="S12" s="12">
        <f t="array" ref="S12">INDEX(Data!$A$1:$E$5000,MATCH(1,(Data!$A$1:$A$5000=$C12)*(Data!$D$1:$D$5000=$C$2)*(Data!$C$1:$C$5000=S$2),0),5)</f>
        <v>-1.8200000000000001E-2</v>
      </c>
      <c r="T12" s="12">
        <f t="array" ref="T12">INDEX(Data!$A$1:$E$5000,MATCH(1,(Data!$A$1:$A$5000=$C12)*(Data!$D$1:$D$5000=$C$2)*(Data!$C$1:$C$5000=T$2),0),5)</f>
        <v>-3.6999999999999998E-2</v>
      </c>
      <c r="U12" s="12">
        <f t="array" ref="U12">INDEX(Data!$A$1:$E$5000,MATCH(1,(Data!$A$1:$A$5000=$C12)*(Data!$D$1:$D$5000=$C$2)*(Data!$C$1:$C$5000=U$2),0),5)</f>
        <v>-7.4000000000000003E-3</v>
      </c>
      <c r="V12" s="12">
        <f t="array" ref="V12">INDEX(Data!$A$1:$E$5000,MATCH(1,(Data!$A$1:$A$5000=$C12)*(Data!$D$1:$D$5000=$C$2)*(Data!$C$1:$C$5000=V$2),0),5)</f>
        <v>1.52E-2</v>
      </c>
    </row>
    <row r="13" spans="1:25">
      <c r="A13" s="2">
        <v>10</v>
      </c>
      <c r="B13" s="11" t="str">
        <f>VLOOKUP(C13,Data!$A$1:$B$5000,2,FALSE)</f>
        <v>Accenture, PLC</v>
      </c>
      <c r="C13" s="11" t="str">
        <f>'Regression Scenarios details'!B11</f>
        <v>ACN</v>
      </c>
      <c r="D13" s="12" t="e">
        <f t="array" ref="D13">INDEX(Data!$A$1:$E$5000,MATCH(1,(Data!$A$1:$A$5000=$C13)*(Data!$D$1:$D$5000=$C$2)*(Data!$C$1:$C$5000=D$2),0),5)</f>
        <v>#N/A</v>
      </c>
      <c r="E13" s="12" t="e">
        <f t="array" ref="E13">INDEX(Data!$A$1:$E$5000,MATCH(1,(Data!$A$1:$A$5000=$C13)*(Data!$D$1:$D$5000=$C$2)*(Data!$C$1:$C$5000=E$2),0),5)</f>
        <v>#N/A</v>
      </c>
      <c r="F13" s="12" t="e">
        <f t="array" ref="F13">INDEX(Data!$A$1:$E$5000,MATCH(1,(Data!$A$1:$A$5000=$C13)*(Data!$D$1:$D$5000=$C$2)*(Data!$C$1:$C$5000=F$2),0),5)</f>
        <v>#N/A</v>
      </c>
      <c r="G13" s="12" t="e">
        <f t="array" ref="G13">INDEX(Data!$A$1:$E$5000,MATCH(1,(Data!$A$1:$A$5000=$C13)*(Data!$D$1:$D$5000=$C$2)*(Data!$C$1:$C$5000=G$2),0),5)</f>
        <v>#N/A</v>
      </c>
      <c r="H13" s="12">
        <f t="array" ref="H13">INDEX(Data!$A$1:$E$5000,MATCH(1,(Data!$A$1:$A$5000=$C13)*(Data!$D$1:$D$5000=$C$2)*(Data!$C$1:$C$5000=H$2),0),5)</f>
        <v>0.30199999999999999</v>
      </c>
      <c r="I13" s="12">
        <f t="array" ref="I13">INDEX(Data!$A$1:$E$5000,MATCH(1,(Data!$A$1:$A$5000=$C13)*(Data!$D$1:$D$5000=$C$2)*(Data!$C$1:$C$5000=I$2),0),5)</f>
        <v>0.34329999999999999</v>
      </c>
      <c r="J13" s="12">
        <f t="array" ref="J13">INDEX(Data!$A$1:$E$5000,MATCH(1,(Data!$A$1:$A$5000=$C13)*(Data!$D$1:$D$5000=$C$2)*(Data!$C$1:$C$5000=J$2),0),5)</f>
        <v>0.40060000000000001</v>
      </c>
      <c r="K13" s="12">
        <f t="array" ref="K13">INDEX(Data!$A$1:$E$5000,MATCH(1,(Data!$A$1:$A$5000=$C13)*(Data!$D$1:$D$5000=$C$2)*(Data!$C$1:$C$5000=K$2),0),5)</f>
        <v>0.38479999999999998</v>
      </c>
      <c r="L13" s="12">
        <f t="array" ref="L13">INDEX(Data!$A$1:$E$5000,MATCH(1,(Data!$A$1:$A$5000=$C13)*(Data!$D$1:$D$5000=$C$2)*(Data!$C$1:$C$5000=L$2),0),5)</f>
        <v>0.43919999999999998</v>
      </c>
      <c r="M13" s="12">
        <f t="array" ref="M13">INDEX(Data!$A$1:$E$5000,MATCH(1,(Data!$A$1:$A$5000=$C13)*(Data!$D$1:$D$5000=$C$2)*(Data!$C$1:$C$5000=M$2),0),5)</f>
        <v>0.71050000000000002</v>
      </c>
      <c r="N13" s="12">
        <f t="array" ref="N13">INDEX(Data!$A$1:$E$5000,MATCH(1,(Data!$A$1:$A$5000=$C13)*(Data!$D$1:$D$5000=$C$2)*(Data!$C$1:$C$5000=N$2),0),5)</f>
        <v>0.63170000000000004</v>
      </c>
      <c r="O13" s="12">
        <f t="array" ref="O13">INDEX(Data!$A$1:$E$5000,MATCH(1,(Data!$A$1:$A$5000=$C13)*(Data!$D$1:$D$5000=$C$2)*(Data!$C$1:$C$5000=O$2),0),5)</f>
        <v>0.53449999999999998</v>
      </c>
      <c r="P13" s="12">
        <f t="array" ref="P13">INDEX(Data!$A$1:$E$5000,MATCH(1,(Data!$A$1:$A$5000=$C13)*(Data!$D$1:$D$5000=$C$2)*(Data!$C$1:$C$5000=P$2),0),5)</f>
        <v>0.58799999999999997</v>
      </c>
      <c r="Q13" s="12">
        <f t="array" ref="Q13">INDEX(Data!$A$1:$E$5000,MATCH(1,(Data!$A$1:$A$5000=$C13)*(Data!$D$1:$D$5000=$C$2)*(Data!$C$1:$C$5000=Q$2),0),5)</f>
        <v>0.65069999999999995</v>
      </c>
      <c r="R13" s="12">
        <f t="array" ref="R13">INDEX(Data!$A$1:$E$5000,MATCH(1,(Data!$A$1:$A$5000=$C13)*(Data!$D$1:$D$5000=$C$2)*(Data!$C$1:$C$5000=R$2),0),5)</f>
        <v>0.65429999999999999</v>
      </c>
      <c r="S13" s="12">
        <f t="array" ref="S13">INDEX(Data!$A$1:$E$5000,MATCH(1,(Data!$A$1:$A$5000=$C13)*(Data!$D$1:$D$5000=$C$2)*(Data!$C$1:$C$5000=S$2),0),5)</f>
        <v>0.61509999999999998</v>
      </c>
      <c r="T13" s="12">
        <f t="array" ref="T13">INDEX(Data!$A$1:$E$5000,MATCH(1,(Data!$A$1:$A$5000=$C13)*(Data!$D$1:$D$5000=$C$2)*(Data!$C$1:$C$5000=T$2),0),5)</f>
        <v>0.48720000000000002</v>
      </c>
      <c r="U13" s="12">
        <f t="array" ref="U13">INDEX(Data!$A$1:$E$5000,MATCH(1,(Data!$A$1:$A$5000=$C13)*(Data!$D$1:$D$5000=$C$2)*(Data!$C$1:$C$5000=U$2),0),5)</f>
        <v>0.4299</v>
      </c>
      <c r="V13" s="12">
        <f t="array" ref="V13">INDEX(Data!$A$1:$E$5000,MATCH(1,(Data!$A$1:$A$5000=$C13)*(Data!$D$1:$D$5000=$C$2)*(Data!$C$1:$C$5000=V$2),0),5)</f>
        <v>0.32140000000000002</v>
      </c>
    </row>
    <row r="14" spans="1:25">
      <c r="D14" s="2">
        <v>1998</v>
      </c>
      <c r="E14" s="2">
        <v>1999</v>
      </c>
      <c r="F14" s="2">
        <v>2000</v>
      </c>
      <c r="G14" s="2">
        <v>2001</v>
      </c>
      <c r="H14" s="2">
        <v>2002</v>
      </c>
      <c r="I14" s="2">
        <v>2003</v>
      </c>
      <c r="J14" s="2">
        <v>2004</v>
      </c>
      <c r="K14" s="2">
        <v>2005</v>
      </c>
      <c r="L14" s="2">
        <v>2006</v>
      </c>
      <c r="M14" s="2">
        <v>2007</v>
      </c>
      <c r="N14" s="2">
        <v>2008</v>
      </c>
      <c r="O14" s="2">
        <v>2009</v>
      </c>
      <c r="P14" s="2">
        <v>2010</v>
      </c>
      <c r="Q14" s="2">
        <v>2011</v>
      </c>
      <c r="R14" s="2">
        <v>2012</v>
      </c>
      <c r="S14" s="2">
        <v>2013</v>
      </c>
      <c r="T14" s="2">
        <v>2014</v>
      </c>
      <c r="U14" s="2">
        <v>2015</v>
      </c>
      <c r="V14" s="2" t="s">
        <v>11</v>
      </c>
    </row>
    <row r="15" spans="1:25">
      <c r="B15" s="2" t="s">
        <v>98</v>
      </c>
      <c r="D15" s="18">
        <v>3.94</v>
      </c>
      <c r="E15" s="18">
        <v>6.2</v>
      </c>
      <c r="F15" s="18">
        <v>35.94</v>
      </c>
      <c r="G15" s="18">
        <v>15.3</v>
      </c>
      <c r="H15" s="18">
        <v>7.92</v>
      </c>
      <c r="I15" s="18">
        <v>13.01</v>
      </c>
      <c r="J15" s="18">
        <v>11.4</v>
      </c>
      <c r="K15" s="18">
        <v>12.8</v>
      </c>
      <c r="L15" s="18">
        <v>14.22</v>
      </c>
      <c r="M15" s="18">
        <v>19.38</v>
      </c>
      <c r="N15" s="18">
        <v>22.84</v>
      </c>
      <c r="O15" s="18">
        <v>19.59</v>
      </c>
      <c r="P15" s="18">
        <v>22.57</v>
      </c>
      <c r="Q15" s="18">
        <v>34.22</v>
      </c>
      <c r="R15" s="18">
        <v>26.47</v>
      </c>
      <c r="S15" s="18">
        <v>33.78</v>
      </c>
      <c r="T15" s="18">
        <v>42.02</v>
      </c>
      <c r="U15" s="18">
        <v>43.49</v>
      </c>
      <c r="V15" s="18">
        <v>36.450000000000003</v>
      </c>
      <c r="W15" s="4"/>
      <c r="X15" s="4"/>
      <c r="Y15" s="4"/>
    </row>
    <row r="16" spans="1:25">
      <c r="B16" s="2" t="s">
        <v>99</v>
      </c>
      <c r="D16" s="61">
        <v>9.77</v>
      </c>
      <c r="E16" s="61">
        <v>12.93</v>
      </c>
      <c r="F16" s="61">
        <v>409.55</v>
      </c>
      <c r="G16" s="61">
        <v>31.64</v>
      </c>
      <c r="H16" s="61">
        <v>38.03</v>
      </c>
      <c r="I16" s="61">
        <v>88.37</v>
      </c>
      <c r="J16" s="61">
        <v>97.98</v>
      </c>
      <c r="K16" s="61">
        <v>6.02</v>
      </c>
      <c r="L16" s="61">
        <v>4.79</v>
      </c>
      <c r="M16" s="61">
        <v>5.0999999999999996</v>
      </c>
      <c r="N16" s="61">
        <v>4.41</v>
      </c>
      <c r="O16" s="61">
        <v>3.58</v>
      </c>
      <c r="P16" s="61">
        <v>3.62</v>
      </c>
      <c r="Q16" s="61">
        <v>5.34</v>
      </c>
      <c r="R16" s="61">
        <v>3.39</v>
      </c>
      <c r="S16" s="61">
        <v>4.01</v>
      </c>
      <c r="T16" s="61">
        <v>4.59</v>
      </c>
      <c r="U16" s="61">
        <v>4.07</v>
      </c>
      <c r="V16" s="61">
        <v>3.17</v>
      </c>
    </row>
    <row r="17" spans="2:29">
      <c r="B17" s="2" t="s">
        <v>100</v>
      </c>
      <c r="D17" s="5">
        <v>0.33900000000000002</v>
      </c>
      <c r="E17" s="5">
        <v>0.436</v>
      </c>
      <c r="F17" s="5">
        <v>0.626</v>
      </c>
      <c r="G17" s="5">
        <v>1.4850000000000001</v>
      </c>
      <c r="H17" s="5">
        <v>1.103</v>
      </c>
      <c r="I17" s="5">
        <v>2.4009999999999998</v>
      </c>
      <c r="J17" s="5">
        <v>3.8809999999999998</v>
      </c>
      <c r="K17" s="5">
        <v>0.48099999999999998</v>
      </c>
      <c r="L17" s="5">
        <v>0.24299999999999999</v>
      </c>
      <c r="M17" s="5">
        <v>0.24299999999999999</v>
      </c>
      <c r="N17" s="5">
        <v>0.26900000000000002</v>
      </c>
      <c r="O17" s="5">
        <v>0.221</v>
      </c>
      <c r="P17" s="5">
        <v>0.246</v>
      </c>
      <c r="Q17" s="5">
        <v>0.29799999999999999</v>
      </c>
      <c r="R17" s="5">
        <v>0.32300000000000001</v>
      </c>
      <c r="S17" s="5">
        <v>0.309</v>
      </c>
      <c r="T17" s="5">
        <v>0.308</v>
      </c>
      <c r="U17" s="5">
        <v>0.249</v>
      </c>
      <c r="V17" s="5">
        <v>0.23100000000000001</v>
      </c>
    </row>
    <row r="18" spans="2:29">
      <c r="B18" s="2" t="s">
        <v>101</v>
      </c>
      <c r="D18" s="18">
        <v>0.14000000000000001</v>
      </c>
      <c r="E18" s="18">
        <v>0.22</v>
      </c>
      <c r="F18" s="18">
        <v>1.05</v>
      </c>
      <c r="G18" s="18">
        <v>0.44</v>
      </c>
      <c r="H18" s="18">
        <v>0.39</v>
      </c>
      <c r="I18" s="18">
        <v>0.43</v>
      </c>
      <c r="J18" s="18">
        <v>0.5</v>
      </c>
      <c r="K18" s="18">
        <v>0.55000000000000004</v>
      </c>
      <c r="L18" s="18">
        <v>0.64</v>
      </c>
      <c r="M18" s="18">
        <v>0.81</v>
      </c>
      <c r="N18" s="18">
        <v>1.06</v>
      </c>
      <c r="O18" s="18">
        <v>1.0900000000000001</v>
      </c>
      <c r="P18" s="18">
        <v>1.21</v>
      </c>
      <c r="Q18" s="18">
        <v>1.67</v>
      </c>
      <c r="R18" s="18">
        <v>1.96</v>
      </c>
      <c r="S18" s="18">
        <v>2.2599999999999998</v>
      </c>
      <c r="T18" s="18">
        <v>2.38</v>
      </c>
      <c r="U18" s="18">
        <v>2.21</v>
      </c>
      <c r="V18" s="18">
        <v>2.08</v>
      </c>
    </row>
    <row r="19" spans="2:29">
      <c r="M19" s="5"/>
      <c r="N19" s="4"/>
      <c r="O19" s="4"/>
      <c r="P19" s="4"/>
      <c r="Q19" s="4"/>
      <c r="R19" s="4"/>
      <c r="S19" s="5"/>
      <c r="T19" s="4"/>
    </row>
    <row r="20" spans="2:29">
      <c r="M20" s="4"/>
      <c r="N20" s="4"/>
      <c r="O20" s="4"/>
      <c r="P20" s="4"/>
      <c r="Q20" s="4"/>
      <c r="R20" s="4"/>
      <c r="S20" s="4"/>
      <c r="T20" s="4"/>
    </row>
    <row r="23" spans="2:29">
      <c r="V23" s="3"/>
      <c r="W23" s="3"/>
      <c r="X23" s="3"/>
      <c r="Y23" s="3"/>
      <c r="Z23" s="3"/>
      <c r="AA23" s="3"/>
      <c r="AB23" s="3"/>
      <c r="AC23" s="3"/>
    </row>
    <row r="24" spans="2:29">
      <c r="V24" s="3"/>
      <c r="W24" s="3"/>
      <c r="X24" s="3"/>
      <c r="Y24" s="3"/>
      <c r="Z24" s="3"/>
      <c r="AA24" s="3"/>
      <c r="AB24" s="3"/>
      <c r="AC24" s="3"/>
    </row>
    <row r="25" spans="2:29">
      <c r="V25" s="3"/>
      <c r="W25" s="3"/>
      <c r="X25" s="3"/>
      <c r="Y25" s="3"/>
      <c r="Z25" s="3"/>
      <c r="AA25" s="3"/>
      <c r="AB25" s="3"/>
      <c r="AC25" s="3"/>
    </row>
    <row r="26" spans="2:29">
      <c r="V26" s="4"/>
      <c r="W26" s="4"/>
      <c r="X26" s="4"/>
      <c r="Y26" s="4"/>
      <c r="Z26" s="4"/>
      <c r="AA26" s="4"/>
      <c r="AB26" s="4"/>
      <c r="AC26" s="4"/>
    </row>
    <row r="27" spans="2:29">
      <c r="V27" s="3"/>
      <c r="W27" s="3"/>
      <c r="X27" s="3"/>
      <c r="Y27" s="3"/>
      <c r="Z27" s="3"/>
      <c r="AA27" s="3"/>
      <c r="AB27" s="3"/>
      <c r="AC27" s="3"/>
    </row>
    <row r="46" spans="3:6" ht="16" thickBot="1">
      <c r="C46" s="2" t="s">
        <v>92</v>
      </c>
    </row>
    <row r="47" spans="3:6" ht="16" thickBot="1">
      <c r="C47" s="35" t="s">
        <v>0</v>
      </c>
      <c r="D47" s="44" t="s">
        <v>90</v>
      </c>
      <c r="E47" s="44" t="s">
        <v>91</v>
      </c>
      <c r="F47" s="44" t="s">
        <v>58</v>
      </c>
    </row>
    <row r="48" spans="3:6" ht="16" thickBot="1">
      <c r="C48" s="36" t="str">
        <f>C4</f>
        <v>ORCL</v>
      </c>
      <c r="D48" s="38">
        <f>'Capital Turnover-peers'!$V4</f>
        <v>0.81359999999999999</v>
      </c>
      <c r="E48" s="40">
        <f>'NOPAT Margin-peers'!V4</f>
        <v>0.28439999999999999</v>
      </c>
      <c r="F48" s="42">
        <f t="shared" ref="F48:F55" si="0">V4</f>
        <v>0.23139999999999999</v>
      </c>
    </row>
    <row r="49" spans="3:6" ht="16" thickBot="1">
      <c r="C49" s="37" t="str">
        <f t="shared" ref="C49:C55" si="1">C5</f>
        <v>CSCO</v>
      </c>
      <c r="D49" s="39">
        <f>'Capital Turnover-peers'!$V5</f>
        <v>0.80279999999999996</v>
      </c>
      <c r="E49" s="41">
        <f>'NOPAT Margin-peers'!V5</f>
        <v>0.19220000000000001</v>
      </c>
      <c r="F49" s="43">
        <f t="shared" si="0"/>
        <v>0.15429999999999999</v>
      </c>
    </row>
    <row r="50" spans="3:6" ht="16" thickBot="1">
      <c r="C50" s="36" t="str">
        <f t="shared" si="1"/>
        <v>EMC</v>
      </c>
      <c r="D50" s="38">
        <f>'Capital Turnover-peers'!$V6</f>
        <v>0.98340000000000005</v>
      </c>
      <c r="E50" s="40">
        <f>'NOPAT Margin-peers'!V6</f>
        <v>0.12280000000000001</v>
      </c>
      <c r="F50" s="42">
        <f t="shared" si="0"/>
        <v>0.1207</v>
      </c>
    </row>
    <row r="51" spans="3:6" ht="16" thickBot="1">
      <c r="C51" s="37" t="str">
        <f t="shared" si="1"/>
        <v>HPQ</v>
      </c>
      <c r="D51" s="39">
        <f>'Capital Turnover-peers'!$V7</f>
        <v>1.4711000000000001</v>
      </c>
      <c r="E51" s="41">
        <f>'NOPAT Margin-peers'!V7</f>
        <v>6.2700000000000006E-2</v>
      </c>
      <c r="F51" s="43">
        <f t="shared" si="0"/>
        <v>9.2200000000000004E-2</v>
      </c>
    </row>
    <row r="52" spans="3:6" ht="16" thickBot="1">
      <c r="C52" s="36" t="str">
        <f t="shared" si="1"/>
        <v>IBM</v>
      </c>
      <c r="D52" s="38">
        <f>'Capital Turnover-peers'!$V8</f>
        <v>0.70579999999999998</v>
      </c>
      <c r="E52" s="40">
        <f>'NOPAT Margin-peers'!V8</f>
        <v>0.15090000000000001</v>
      </c>
      <c r="F52" s="42">
        <f t="shared" si="0"/>
        <v>0.1065</v>
      </c>
    </row>
    <row r="53" spans="3:6" ht="16" thickBot="1">
      <c r="C53" s="37" t="str">
        <f t="shared" si="1"/>
        <v>INTC</v>
      </c>
      <c r="D53" s="39">
        <f>'Capital Turnover-peers'!$V9</f>
        <v>0.74219999999999997</v>
      </c>
      <c r="E53" s="41">
        <f>'NOPAT Margin-peers'!V9</f>
        <v>0.19839999999999999</v>
      </c>
      <c r="F53" s="43">
        <f t="shared" si="0"/>
        <v>0.14729999999999999</v>
      </c>
    </row>
    <row r="54" spans="3:6" ht="16" thickBot="1">
      <c r="C54" s="36" t="str">
        <f t="shared" si="1"/>
        <v>MSFT</v>
      </c>
      <c r="D54" s="38">
        <f>'Capital Turnover-peers'!$V10</f>
        <v>1.5551999999999999</v>
      </c>
      <c r="E54" s="40">
        <f>'NOPAT Margin-peers'!V10</f>
        <v>0.20580000000000001</v>
      </c>
      <c r="F54" s="42">
        <f t="shared" si="0"/>
        <v>0.3201</v>
      </c>
    </row>
    <row r="55" spans="3:6" ht="16" thickBot="1">
      <c r="C55" s="37" t="str">
        <f t="shared" si="1"/>
        <v>CA</v>
      </c>
      <c r="D55" s="39">
        <f>'Capital Turnover-peers'!$V11</f>
        <v>0.46910000000000002</v>
      </c>
      <c r="E55" s="41">
        <f>'NOPAT Margin-peers'!V11</f>
        <v>0.21759999999999999</v>
      </c>
      <c r="F55" s="43">
        <f t="shared" si="0"/>
        <v>0.1021</v>
      </c>
    </row>
    <row r="58" spans="3:6">
      <c r="C58" s="2" t="s">
        <v>93</v>
      </c>
    </row>
    <row r="59" spans="3:6" ht="16" thickBot="1">
      <c r="C59" s="49" t="s">
        <v>0</v>
      </c>
      <c r="D59" s="50" t="s">
        <v>90</v>
      </c>
      <c r="E59" s="50" t="s">
        <v>91</v>
      </c>
      <c r="F59" s="51" t="s">
        <v>58</v>
      </c>
    </row>
    <row r="60" spans="3:6" ht="16" thickBot="1">
      <c r="C60" s="45" t="s">
        <v>8</v>
      </c>
      <c r="D60" s="38">
        <v>1.5551999999999999</v>
      </c>
      <c r="E60" s="40">
        <v>0.20580000000000001</v>
      </c>
      <c r="F60" s="47">
        <v>0.3201</v>
      </c>
    </row>
    <row r="61" spans="3:6" ht="16" thickBot="1">
      <c r="C61" s="46" t="s">
        <v>9</v>
      </c>
      <c r="D61" s="39">
        <v>0.81359999999999999</v>
      </c>
      <c r="E61" s="41">
        <v>0.28439999999999999</v>
      </c>
      <c r="F61" s="48">
        <v>0.23139999999999999</v>
      </c>
    </row>
    <row r="62" spans="3:6" ht="16" thickBot="1">
      <c r="C62" s="46" t="s">
        <v>94</v>
      </c>
      <c r="D62" s="39">
        <v>0.94</v>
      </c>
      <c r="E62" s="41">
        <v>0.17899999999999999</v>
      </c>
      <c r="F62" s="48">
        <v>0.16</v>
      </c>
    </row>
    <row r="63" spans="3:6" ht="16" thickBot="1">
      <c r="C63" s="56" t="s">
        <v>3</v>
      </c>
      <c r="D63" s="57">
        <v>0.80279999999999996</v>
      </c>
      <c r="E63" s="58">
        <v>0.19220000000000001</v>
      </c>
      <c r="F63" s="59">
        <v>0.15429999999999999</v>
      </c>
    </row>
    <row r="64" spans="3:6" ht="16" thickBot="1">
      <c r="C64" s="46" t="s">
        <v>7</v>
      </c>
      <c r="D64" s="39">
        <v>0.74219999999999997</v>
      </c>
      <c r="E64" s="41">
        <v>0.19839999999999999</v>
      </c>
      <c r="F64" s="48">
        <v>0.14729999999999999</v>
      </c>
    </row>
    <row r="65" spans="3:6" ht="16" thickBot="1">
      <c r="C65" s="56" t="s">
        <v>4</v>
      </c>
      <c r="D65" s="57">
        <v>0.98340000000000005</v>
      </c>
      <c r="E65" s="58">
        <v>0.12280000000000001</v>
      </c>
      <c r="F65" s="59">
        <v>0.1207</v>
      </c>
    </row>
    <row r="66" spans="3:6" ht="16" thickBot="1">
      <c r="C66" s="46" t="s">
        <v>6</v>
      </c>
      <c r="D66" s="39">
        <v>0.70579999999999998</v>
      </c>
      <c r="E66" s="41">
        <v>0.15090000000000001</v>
      </c>
      <c r="F66" s="48">
        <v>0.1065</v>
      </c>
    </row>
    <row r="67" spans="3:6" ht="16" thickBot="1">
      <c r="C67" s="56" t="s">
        <v>50</v>
      </c>
      <c r="D67" s="57">
        <v>0.46910000000000002</v>
      </c>
      <c r="E67" s="58">
        <v>0.21759999999999999</v>
      </c>
      <c r="F67" s="59">
        <v>0.1021</v>
      </c>
    </row>
    <row r="68" spans="3:6">
      <c r="C68" s="52" t="s">
        <v>5</v>
      </c>
      <c r="D68" s="53">
        <v>1.4711000000000001</v>
      </c>
      <c r="E68" s="54">
        <v>6.2700000000000006E-2</v>
      </c>
      <c r="F68" s="55">
        <v>9.2200000000000004E-2</v>
      </c>
    </row>
  </sheetData>
  <sortState ref="C61:F69">
    <sortCondition descending="1" ref="F61:F69"/>
  </sortState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/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11</v>
      </c>
    </row>
    <row r="2" spans="1:25" hidden="1">
      <c r="C2" t="s">
        <v>75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47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10</v>
      </c>
      <c r="V3" s="7" t="s">
        <v>14</v>
      </c>
    </row>
    <row r="4" spans="1:25">
      <c r="A4" s="2" t="s">
        <v>57</v>
      </c>
      <c r="B4" s="11" t="str">
        <f>VLOOKUP(C4,Data!$A$1:$B$5000,2,FALSE)</f>
        <v>Oracle Corporation</v>
      </c>
      <c r="C4" s="11" t="str">
        <f>'Regression Scenarios details'!B2</f>
        <v>ORCL</v>
      </c>
      <c r="D4" s="12">
        <f t="array" ref="D4">INDEX(Data!$A$1:$E$5000,MATCH(1,(Data!$A$1:$A$5000=$C4)*(Data!$D$1:$D$5000=$C$2)*(Data!$C$1:$C$5000=D$2),0),5)</f>
        <v>0.1111</v>
      </c>
      <c r="E4" s="12">
        <f t="array" ref="E4">INDEX(Data!$A$1:$E$5000,MATCH(1,(Data!$A$1:$A$5000=$C4)*(Data!$D$1:$D$5000=$C$2)*(Data!$C$1:$C$5000=E$2),0),5)</f>
        <v>0.12640000000000001</v>
      </c>
      <c r="F4" s="12">
        <f t="array" ref="F4">INDEX(Data!$A$1:$E$5000,MATCH(1,(Data!$A$1:$A$5000=$C4)*(Data!$D$1:$D$5000=$C$2)*(Data!$C$1:$C$5000=F$2),0),5)</f>
        <v>0.1016</v>
      </c>
      <c r="G4" s="12">
        <f t="array" ref="G4">INDEX(Data!$A$1:$E$5000,MATCH(1,(Data!$A$1:$A$5000=$C4)*(Data!$D$1:$D$5000=$C$2)*(Data!$C$1:$C$5000=G$2),0),5)</f>
        <v>0.2177</v>
      </c>
      <c r="H4" s="12">
        <f t="array" ref="H4">INDEX(Data!$A$1:$E$5000,MATCH(1,(Data!$A$1:$A$5000=$C4)*(Data!$D$1:$D$5000=$C$2)*(Data!$C$1:$C$5000=H$2),0),5)</f>
        <v>0.21210000000000001</v>
      </c>
      <c r="I4" s="12">
        <f t="array" ref="I4">INDEX(Data!$A$1:$E$5000,MATCH(1,(Data!$A$1:$A$5000=$C4)*(Data!$D$1:$D$5000=$C$2)*(Data!$C$1:$C$5000=I$2),0),5)</f>
        <v>0.22600000000000001</v>
      </c>
      <c r="J4" s="12">
        <f t="array" ref="J4">INDEX(Data!$A$1:$E$5000,MATCH(1,(Data!$A$1:$A$5000=$C4)*(Data!$D$1:$D$5000=$C$2)*(Data!$C$1:$C$5000=J$2),0),5)</f>
        <v>0.2457</v>
      </c>
      <c r="K4" s="12">
        <f t="array" ref="K4">INDEX(Data!$A$1:$E$5000,MATCH(1,(Data!$A$1:$A$5000=$C4)*(Data!$D$1:$D$5000=$C$2)*(Data!$C$1:$C$5000=K$2),0),5)</f>
        <v>0.2382</v>
      </c>
      <c r="L4" s="12">
        <f t="array" ref="L4">INDEX(Data!$A$1:$E$5000,MATCH(1,(Data!$A$1:$A$5000=$C4)*(Data!$D$1:$D$5000=$C$2)*(Data!$C$1:$C$5000=L$2),0),5)</f>
        <v>0.22739999999999999</v>
      </c>
      <c r="M4" s="12">
        <f t="array" ref="M4">INDEX(Data!$A$1:$E$5000,MATCH(1,(Data!$A$1:$A$5000=$C4)*(Data!$D$1:$D$5000=$C$2)*(Data!$C$1:$C$5000=M$2),0),5)</f>
        <v>0.24529999999999999</v>
      </c>
      <c r="N4" s="12">
        <f t="array" ref="N4">INDEX(Data!$A$1:$E$5000,MATCH(1,(Data!$A$1:$A$5000=$C4)*(Data!$D$1:$D$5000=$C$2)*(Data!$C$1:$C$5000=N$2),0),5)</f>
        <v>0.25590000000000002</v>
      </c>
      <c r="O4" s="12">
        <f t="array" ref="O4">INDEX(Data!$A$1:$E$5000,MATCH(1,(Data!$A$1:$A$5000=$C4)*(Data!$D$1:$D$5000=$C$2)*(Data!$C$1:$C$5000=O$2),0),5)</f>
        <v>0.26440000000000002</v>
      </c>
      <c r="P4" s="12">
        <f t="array" ref="P4">INDEX(Data!$A$1:$E$5000,MATCH(1,(Data!$A$1:$A$5000=$C4)*(Data!$D$1:$D$5000=$C$2)*(Data!$C$1:$C$5000=P$2),0),5)</f>
        <v>0.26939999999999997</v>
      </c>
      <c r="Q4" s="12">
        <f t="array" ref="Q4">INDEX(Data!$A$1:$E$5000,MATCH(1,(Data!$A$1:$A$5000=$C4)*(Data!$D$1:$D$5000=$C$2)*(Data!$C$1:$C$5000=Q$2),0),5)</f>
        <v>0.2666</v>
      </c>
      <c r="R4" s="12">
        <f t="array" ref="R4">INDEX(Data!$A$1:$E$5000,MATCH(1,(Data!$A$1:$A$5000=$C4)*(Data!$D$1:$D$5000=$C$2)*(Data!$C$1:$C$5000=R$2),0),5)</f>
        <v>0.28870000000000001</v>
      </c>
      <c r="S4" s="12">
        <f t="array" ref="S4">INDEX(Data!$A$1:$E$5000,MATCH(1,(Data!$A$1:$A$5000=$C4)*(Data!$D$1:$D$5000=$C$2)*(Data!$C$1:$C$5000=S$2),0),5)</f>
        <v>0.3019</v>
      </c>
      <c r="T4" s="12">
        <f t="array" ref="T4">INDEX(Data!$A$1:$E$5000,MATCH(1,(Data!$A$1:$A$5000=$C4)*(Data!$D$1:$D$5000=$C$2)*(Data!$C$1:$C$5000=T$2),0),5)</f>
        <v>0.3105</v>
      </c>
      <c r="U4" s="12">
        <f t="array" ref="U4">INDEX(Data!$A$1:$E$5000,MATCH(1,(Data!$A$1:$A$5000=$C4)*(Data!$D$1:$D$5000=$C$2)*(Data!$C$1:$C$5000=U$2),0),5)</f>
        <v>0.2944</v>
      </c>
      <c r="V4" s="12">
        <f t="array" ref="V4">INDEX(Data!$A$1:$E$5000,MATCH(1,(Data!$A$1:$A$5000=$C4)*(Data!$D$1:$D$5000=$C$2)*(Data!$C$1:$C$5000=V$2),0),5)</f>
        <v>0.28439999999999999</v>
      </c>
    </row>
    <row r="5" spans="1:25">
      <c r="A5" s="2">
        <v>2</v>
      </c>
      <c r="B5" s="11" t="str">
        <f>VLOOKUP(C5,Data!$A$1:$B$5000,2,FALSE)</f>
        <v>Cisco Systems, Inc.</v>
      </c>
      <c r="C5" s="11" t="str">
        <f>'Regression Scenarios details'!B3</f>
        <v>CSCO</v>
      </c>
      <c r="D5" s="12">
        <f t="array" ref="D5">INDEX(Data!$A$1:$E$5000,MATCH(1,(Data!$A$1:$A$5000=$C5)*(Data!$D$1:$D$5000=$C$2)*(Data!$C$1:$C$5000=D$2),0),5)</f>
        <v>0.1361</v>
      </c>
      <c r="E5" s="12">
        <f t="array" ref="E5">INDEX(Data!$A$1:$E$5000,MATCH(1,(Data!$A$1:$A$5000=$C5)*(Data!$D$1:$D$5000=$C$2)*(Data!$C$1:$C$5000=E$2),0),5)</f>
        <v>9.5299999999999996E-2</v>
      </c>
      <c r="F5" s="12">
        <f t="array" ref="F5">INDEX(Data!$A$1:$E$5000,MATCH(1,(Data!$A$1:$A$5000=$C5)*(Data!$D$1:$D$5000=$C$2)*(Data!$C$1:$C$5000=F$2),0),5)</f>
        <v>-7.1999999999999998E-3</v>
      </c>
      <c r="G5" s="12">
        <f t="array" ref="G5">INDEX(Data!$A$1:$E$5000,MATCH(1,(Data!$A$1:$A$5000=$C5)*(Data!$D$1:$D$5000=$C$2)*(Data!$C$1:$C$5000=G$2),0),5)</f>
        <v>-2.8299999999999999E-2</v>
      </c>
      <c r="H5" s="12">
        <f t="array" ref="H5">INDEX(Data!$A$1:$E$5000,MATCH(1,(Data!$A$1:$A$5000=$C5)*(Data!$D$1:$D$5000=$C$2)*(Data!$C$1:$C$5000=H$2),0),5)</f>
        <v>4.3400000000000001E-2</v>
      </c>
      <c r="I5" s="12">
        <f t="array" ref="I5">INDEX(Data!$A$1:$E$5000,MATCH(1,(Data!$A$1:$A$5000=$C5)*(Data!$D$1:$D$5000=$C$2)*(Data!$C$1:$C$5000=I$2),0),5)</f>
        <v>0.15229999999999999</v>
      </c>
      <c r="J5" s="12">
        <f t="array" ref="J5">INDEX(Data!$A$1:$E$5000,MATCH(1,(Data!$A$1:$A$5000=$C5)*(Data!$D$1:$D$5000=$C$2)*(Data!$C$1:$C$5000=J$2),0),5)</f>
        <v>0.15640000000000001</v>
      </c>
      <c r="K5" s="12">
        <f t="array" ref="K5">INDEX(Data!$A$1:$E$5000,MATCH(1,(Data!$A$1:$A$5000=$C5)*(Data!$D$1:$D$5000=$C$2)*(Data!$C$1:$C$5000=K$2),0),5)</f>
        <v>0.17860000000000001</v>
      </c>
      <c r="L5" s="12">
        <f t="array" ref="L5">INDEX(Data!$A$1:$E$5000,MATCH(1,(Data!$A$1:$A$5000=$C5)*(Data!$D$1:$D$5000=$C$2)*(Data!$C$1:$C$5000=L$2),0),5)</f>
        <v>0.18260000000000001</v>
      </c>
      <c r="M5" s="12">
        <f t="array" ref="M5">INDEX(Data!$A$1:$E$5000,MATCH(1,(Data!$A$1:$A$5000=$C5)*(Data!$D$1:$D$5000=$C$2)*(Data!$C$1:$C$5000=M$2),0),5)</f>
        <v>0.1883</v>
      </c>
      <c r="N5" s="12">
        <f t="array" ref="N5">INDEX(Data!$A$1:$E$5000,MATCH(1,(Data!$A$1:$A$5000=$C5)*(Data!$D$1:$D$5000=$C$2)*(Data!$C$1:$C$5000=N$2),0),5)</f>
        <v>0.1837</v>
      </c>
      <c r="O5" s="12">
        <f t="array" ref="O5">INDEX(Data!$A$1:$E$5000,MATCH(1,(Data!$A$1:$A$5000=$C5)*(Data!$D$1:$D$5000=$C$2)*(Data!$C$1:$C$5000=O$2),0),5)</f>
        <v>0.17030000000000001</v>
      </c>
      <c r="P5" s="12">
        <f t="array" ref="P5">INDEX(Data!$A$1:$E$5000,MATCH(1,(Data!$A$1:$A$5000=$C5)*(Data!$D$1:$D$5000=$C$2)*(Data!$C$1:$C$5000=P$2),0),5)</f>
        <v>0.18590000000000001</v>
      </c>
      <c r="Q5" s="12">
        <f t="array" ref="Q5">INDEX(Data!$A$1:$E$5000,MATCH(1,(Data!$A$1:$A$5000=$C5)*(Data!$D$1:$D$5000=$C$2)*(Data!$C$1:$C$5000=Q$2),0),5)</f>
        <v>0.1678</v>
      </c>
      <c r="R5" s="12">
        <f t="array" ref="R5">INDEX(Data!$A$1:$E$5000,MATCH(1,(Data!$A$1:$A$5000=$C5)*(Data!$D$1:$D$5000=$C$2)*(Data!$C$1:$C$5000=R$2),0),5)</f>
        <v>0.18340000000000001</v>
      </c>
      <c r="S5" s="12">
        <f t="array" ref="S5">INDEX(Data!$A$1:$E$5000,MATCH(1,(Data!$A$1:$A$5000=$C5)*(Data!$D$1:$D$5000=$C$2)*(Data!$C$1:$C$5000=S$2),0),5)</f>
        <v>0.18590000000000001</v>
      </c>
      <c r="T5" s="12">
        <f t="array" ref="T5">INDEX(Data!$A$1:$E$5000,MATCH(1,(Data!$A$1:$A$5000=$C5)*(Data!$D$1:$D$5000=$C$2)*(Data!$C$1:$C$5000=T$2),0),5)</f>
        <v>0.1729</v>
      </c>
      <c r="U5" s="12">
        <f t="array" ref="U5">INDEX(Data!$A$1:$E$5000,MATCH(1,(Data!$A$1:$A$5000=$C5)*(Data!$D$1:$D$5000=$C$2)*(Data!$C$1:$C$5000=U$2),0),5)</f>
        <v>0.1847</v>
      </c>
      <c r="V5" s="12">
        <f t="array" ref="V5">INDEX(Data!$A$1:$E$5000,MATCH(1,(Data!$A$1:$A$5000=$C5)*(Data!$D$1:$D$5000=$C$2)*(Data!$C$1:$C$5000=V$2),0),5)</f>
        <v>0.19220000000000001</v>
      </c>
    </row>
    <row r="6" spans="1:25">
      <c r="A6" s="2">
        <v>3</v>
      </c>
      <c r="B6" s="11" t="str">
        <f>VLOOKUP(C6,Data!$A$1:$B$5000,2,FALSE)</f>
        <v>EMC Corporation</v>
      </c>
      <c r="C6" s="11" t="str">
        <f>'Regression Scenarios details'!B4</f>
        <v>EMC</v>
      </c>
      <c r="D6" s="12" t="e">
        <f t="array" ref="D6">INDEX(Data!$A$1:$E$5000,MATCH(1,(Data!$A$1:$A$5000=$C6)*(Data!$D$1:$D$5000=$C$2)*(Data!$C$1:$C$5000=D$2),0),5)</f>
        <v>#N/A</v>
      </c>
      <c r="E6" s="12">
        <f t="array" ref="E6">INDEX(Data!$A$1:$E$5000,MATCH(1,(Data!$A$1:$A$5000=$C6)*(Data!$D$1:$D$5000=$C$2)*(Data!$C$1:$C$5000=E$2),0),5)</f>
        <v>0.1641</v>
      </c>
      <c r="F6" s="12">
        <f t="array" ref="F6">INDEX(Data!$A$1:$E$5000,MATCH(1,(Data!$A$1:$A$5000=$C6)*(Data!$D$1:$D$5000=$C$2)*(Data!$C$1:$C$5000=F$2),0),5)</f>
        <v>0.13170000000000001</v>
      </c>
      <c r="G6" s="12">
        <f t="array" ref="G6">INDEX(Data!$A$1:$E$5000,MATCH(1,(Data!$A$1:$A$5000=$C6)*(Data!$D$1:$D$5000=$C$2)*(Data!$C$1:$C$5000=G$2),0),5)</f>
        <v>9.9000000000000005E-2</v>
      </c>
      <c r="H6" s="12">
        <f t="array" ref="H6">INDEX(Data!$A$1:$E$5000,MATCH(1,(Data!$A$1:$A$5000=$C6)*(Data!$D$1:$D$5000=$C$2)*(Data!$C$1:$C$5000=H$2),0),5)</f>
        <v>-0.109</v>
      </c>
      <c r="I6" s="12">
        <f t="array" ref="I6">INDEX(Data!$A$1:$E$5000,MATCH(1,(Data!$A$1:$A$5000=$C6)*(Data!$D$1:$D$5000=$C$2)*(Data!$C$1:$C$5000=I$2),0),5)</f>
        <v>-5.4600000000000003E-2</v>
      </c>
      <c r="J6" s="12">
        <f t="array" ref="J6">INDEX(Data!$A$1:$E$5000,MATCH(1,(Data!$A$1:$A$5000=$C6)*(Data!$D$1:$D$5000=$C$2)*(Data!$C$1:$C$5000=J$2),0),5)</f>
        <v>3.1899999999999998E-2</v>
      </c>
      <c r="K6" s="12">
        <f t="array" ref="K6">INDEX(Data!$A$1:$E$5000,MATCH(1,(Data!$A$1:$A$5000=$C6)*(Data!$D$1:$D$5000=$C$2)*(Data!$C$1:$C$5000=K$2),0),5)</f>
        <v>8.0399999999999999E-2</v>
      </c>
      <c r="L6" s="12">
        <f t="array" ref="L6">INDEX(Data!$A$1:$E$5000,MATCH(1,(Data!$A$1:$A$5000=$C6)*(Data!$D$1:$D$5000=$C$2)*(Data!$C$1:$C$5000=L$2),0),5)</f>
        <v>0.10249999999999999</v>
      </c>
      <c r="M6" s="12">
        <f t="array" ref="M6">INDEX(Data!$A$1:$E$5000,MATCH(1,(Data!$A$1:$A$5000=$C6)*(Data!$D$1:$D$5000=$C$2)*(Data!$C$1:$C$5000=M$2),0),5)</f>
        <v>9.6799999999999997E-2</v>
      </c>
      <c r="N6" s="12">
        <f t="array" ref="N6">INDEX(Data!$A$1:$E$5000,MATCH(1,(Data!$A$1:$A$5000=$C6)*(Data!$D$1:$D$5000=$C$2)*(Data!$C$1:$C$5000=N$2),0),5)</f>
        <v>0.1072</v>
      </c>
      <c r="O6" s="12">
        <f t="array" ref="O6">INDEX(Data!$A$1:$E$5000,MATCH(1,(Data!$A$1:$A$5000=$C6)*(Data!$D$1:$D$5000=$C$2)*(Data!$C$1:$C$5000=O$2),0),5)</f>
        <v>0.1046</v>
      </c>
      <c r="P6" s="12">
        <f t="array" ref="P6">INDEX(Data!$A$1:$E$5000,MATCH(1,(Data!$A$1:$A$5000=$C6)*(Data!$D$1:$D$5000=$C$2)*(Data!$C$1:$C$5000=P$2),0),5)</f>
        <v>9.6500000000000002E-2</v>
      </c>
      <c r="Q6" s="12">
        <f t="array" ref="Q6">INDEX(Data!$A$1:$E$5000,MATCH(1,(Data!$A$1:$A$5000=$C6)*(Data!$D$1:$D$5000=$C$2)*(Data!$C$1:$C$5000=Q$2),0),5)</f>
        <v>0.1239</v>
      </c>
      <c r="R6" s="12">
        <f t="array" ref="R6">INDEX(Data!$A$1:$E$5000,MATCH(1,(Data!$A$1:$A$5000=$C6)*(Data!$D$1:$D$5000=$C$2)*(Data!$C$1:$C$5000=R$2),0),5)</f>
        <v>0.1366</v>
      </c>
      <c r="S6" s="12">
        <f t="array" ref="S6">INDEX(Data!$A$1:$E$5000,MATCH(1,(Data!$A$1:$A$5000=$C6)*(Data!$D$1:$D$5000=$C$2)*(Data!$C$1:$C$5000=S$2),0),5)</f>
        <v>0.14749999999999999</v>
      </c>
      <c r="T6" s="12">
        <f t="array" ref="T6">INDEX(Data!$A$1:$E$5000,MATCH(1,(Data!$A$1:$A$5000=$C6)*(Data!$D$1:$D$5000=$C$2)*(Data!$C$1:$C$5000=T$2),0),5)</f>
        <v>0.15049999999999999</v>
      </c>
      <c r="U6" s="12">
        <f t="array" ref="U6">INDEX(Data!$A$1:$E$5000,MATCH(1,(Data!$A$1:$A$5000=$C6)*(Data!$D$1:$D$5000=$C$2)*(Data!$C$1:$C$5000=U$2),0),5)</f>
        <v>0.1386</v>
      </c>
      <c r="V6" s="12">
        <f t="array" ref="V6">INDEX(Data!$A$1:$E$5000,MATCH(1,(Data!$A$1:$A$5000=$C6)*(Data!$D$1:$D$5000=$C$2)*(Data!$C$1:$C$5000=V$2),0),5)</f>
        <v>0.12280000000000001</v>
      </c>
    </row>
    <row r="7" spans="1:25">
      <c r="A7" s="2">
        <v>4</v>
      </c>
      <c r="B7" s="11" t="str">
        <f>VLOOKUP(C7,Data!$A$1:$B$5000,2,FALSE)</f>
        <v>HP Inc.</v>
      </c>
      <c r="C7" s="11" t="str">
        <f>'Regression Scenarios details'!B5</f>
        <v>HPQ</v>
      </c>
      <c r="D7" s="12">
        <f t="array" ref="D7">INDEX(Data!$A$1:$E$5000,MATCH(1,(Data!$A$1:$A$5000=$C7)*(Data!$D$1:$D$5000=$C$2)*(Data!$C$1:$C$5000=D$2),0),5)</f>
        <v>5.5899999999999998E-2</v>
      </c>
      <c r="E7" s="12">
        <f t="array" ref="E7">INDEX(Data!$A$1:$E$5000,MATCH(1,(Data!$A$1:$A$5000=$C7)*(Data!$D$1:$D$5000=$C$2)*(Data!$C$1:$C$5000=E$2),0),5)</f>
        <v>5.5599999999999997E-2</v>
      </c>
      <c r="F7" s="12">
        <f t="array" ref="F7">INDEX(Data!$A$1:$E$5000,MATCH(1,(Data!$A$1:$A$5000=$C7)*(Data!$D$1:$D$5000=$C$2)*(Data!$C$1:$C$5000=F$2),0),5)</f>
        <v>4.4600000000000001E-2</v>
      </c>
      <c r="G7" s="12">
        <f t="array" ref="G7">INDEX(Data!$A$1:$E$5000,MATCH(1,(Data!$A$1:$A$5000=$C7)*(Data!$D$1:$D$5000=$C$2)*(Data!$C$1:$C$5000=G$2),0),5)</f>
        <v>2.4799999999999999E-2</v>
      </c>
      <c r="H7" s="12">
        <f t="array" ref="H7">INDEX(Data!$A$1:$E$5000,MATCH(1,(Data!$A$1:$A$5000=$C7)*(Data!$D$1:$D$5000=$C$2)*(Data!$C$1:$C$5000=H$2),0),5)</f>
        <v>2.87E-2</v>
      </c>
      <c r="I7" s="12">
        <f t="array" ref="I7">INDEX(Data!$A$1:$E$5000,MATCH(1,(Data!$A$1:$A$5000=$C7)*(Data!$D$1:$D$5000=$C$2)*(Data!$C$1:$C$5000=I$2),0),5)</f>
        <v>4.5400000000000003E-2</v>
      </c>
      <c r="J7" s="12">
        <f t="array" ref="J7">INDEX(Data!$A$1:$E$5000,MATCH(1,(Data!$A$1:$A$5000=$C7)*(Data!$D$1:$D$5000=$C$2)*(Data!$C$1:$C$5000=J$2),0),5)</f>
        <v>4.5100000000000001E-2</v>
      </c>
      <c r="K7" s="12">
        <f t="array" ref="K7">INDEX(Data!$A$1:$E$5000,MATCH(1,(Data!$A$1:$A$5000=$C7)*(Data!$D$1:$D$5000=$C$2)*(Data!$C$1:$C$5000=K$2),0),5)</f>
        <v>3.8899999999999997E-2</v>
      </c>
      <c r="L7" s="12">
        <f t="array" ref="L7">INDEX(Data!$A$1:$E$5000,MATCH(1,(Data!$A$1:$A$5000=$C7)*(Data!$D$1:$D$5000=$C$2)*(Data!$C$1:$C$5000=L$2),0),5)</f>
        <v>6.1899999999999997E-2</v>
      </c>
      <c r="M7" s="12">
        <f t="array" ref="M7">INDEX(Data!$A$1:$E$5000,MATCH(1,(Data!$A$1:$A$5000=$C7)*(Data!$D$1:$D$5000=$C$2)*(Data!$C$1:$C$5000=M$2),0),5)</f>
        <v>7.0800000000000002E-2</v>
      </c>
      <c r="N7" s="12">
        <f t="array" ref="N7">INDEX(Data!$A$1:$E$5000,MATCH(1,(Data!$A$1:$A$5000=$C7)*(Data!$D$1:$D$5000=$C$2)*(Data!$C$1:$C$5000=N$2),0),5)</f>
        <v>7.5899999999999995E-2</v>
      </c>
      <c r="O7" s="12">
        <f t="array" ref="O7">INDEX(Data!$A$1:$E$5000,MATCH(1,(Data!$A$1:$A$5000=$C7)*(Data!$D$1:$D$5000=$C$2)*(Data!$C$1:$C$5000=O$2),0),5)</f>
        <v>8.1600000000000006E-2</v>
      </c>
      <c r="P7" s="12">
        <f t="array" ref="P7">INDEX(Data!$A$1:$E$5000,MATCH(1,(Data!$A$1:$A$5000=$C7)*(Data!$D$1:$D$5000=$C$2)*(Data!$C$1:$C$5000=P$2),0),5)</f>
        <v>8.6499999999999994E-2</v>
      </c>
      <c r="Q7" s="12">
        <f t="array" ref="Q7">INDEX(Data!$A$1:$E$5000,MATCH(1,(Data!$A$1:$A$5000=$C7)*(Data!$D$1:$D$5000=$C$2)*(Data!$C$1:$C$5000=Q$2),0),5)</f>
        <v>7.2099999999999997E-2</v>
      </c>
      <c r="R7" s="12">
        <f t="array" ref="R7">INDEX(Data!$A$1:$E$5000,MATCH(1,(Data!$A$1:$A$5000=$C7)*(Data!$D$1:$D$5000=$C$2)*(Data!$C$1:$C$5000=R$2),0),5)</f>
        <v>6.3399999999999998E-2</v>
      </c>
      <c r="S7" s="12">
        <f t="array" ref="S7">INDEX(Data!$A$1:$E$5000,MATCH(1,(Data!$A$1:$A$5000=$C7)*(Data!$D$1:$D$5000=$C$2)*(Data!$C$1:$C$5000=S$2),0),5)</f>
        <v>5.8799999999999998E-2</v>
      </c>
      <c r="T7" s="12">
        <f t="array" ref="T7">INDEX(Data!$A$1:$E$5000,MATCH(1,(Data!$A$1:$A$5000=$C7)*(Data!$D$1:$D$5000=$C$2)*(Data!$C$1:$C$5000=T$2),0),5)</f>
        <v>6.1600000000000002E-2</v>
      </c>
      <c r="U7" s="12">
        <f t="array" ref="U7">INDEX(Data!$A$1:$E$5000,MATCH(1,(Data!$A$1:$A$5000=$C7)*(Data!$D$1:$D$5000=$C$2)*(Data!$C$1:$C$5000=U$2),0),5)</f>
        <v>6.2700000000000006E-2</v>
      </c>
      <c r="V7" s="12">
        <f t="array" ref="V7">INDEX(Data!$A$1:$E$5000,MATCH(1,(Data!$A$1:$A$5000=$C7)*(Data!$D$1:$D$5000=$C$2)*(Data!$C$1:$C$5000=V$2),0),5)</f>
        <v>6.2700000000000006E-2</v>
      </c>
    </row>
    <row r="8" spans="1:25">
      <c r="A8" s="2">
        <v>5</v>
      </c>
      <c r="B8" s="11" t="str">
        <f>VLOOKUP(C8,Data!$A$1:$B$5000,2,FALSE)</f>
        <v>International Business Machines Corp</v>
      </c>
      <c r="C8" s="11" t="str">
        <f>'Regression Scenarios details'!B6</f>
        <v>IBM</v>
      </c>
      <c r="D8" s="12" t="e">
        <f t="array" ref="D8">INDEX(Data!$A$1:$E$5000,MATCH(1,(Data!$A$1:$A$5000=$C8)*(Data!$D$1:$D$5000=$C$2)*(Data!$C$1:$C$5000=D$2),0),5)</f>
        <v>#N/A</v>
      </c>
      <c r="E8" s="12">
        <f t="array" ref="E8">INDEX(Data!$A$1:$E$5000,MATCH(1,(Data!$A$1:$A$5000=$C8)*(Data!$D$1:$D$5000=$C$2)*(Data!$C$1:$C$5000=E$2),0),5)</f>
        <v>7.5200000000000003E-2</v>
      </c>
      <c r="F8" s="12">
        <f t="array" ref="F8">INDEX(Data!$A$1:$E$5000,MATCH(1,(Data!$A$1:$A$5000=$C8)*(Data!$D$1:$D$5000=$C$2)*(Data!$C$1:$C$5000=F$2),0),5)</f>
        <v>0.1013</v>
      </c>
      <c r="G8" s="12">
        <f t="array" ref="G8">INDEX(Data!$A$1:$E$5000,MATCH(1,(Data!$A$1:$A$5000=$C8)*(Data!$D$1:$D$5000=$C$2)*(Data!$C$1:$C$5000=G$2),0),5)</f>
        <v>8.2699999999999996E-2</v>
      </c>
      <c r="H8" s="12">
        <f t="array" ref="H8">INDEX(Data!$A$1:$E$5000,MATCH(1,(Data!$A$1:$A$5000=$C8)*(Data!$D$1:$D$5000=$C$2)*(Data!$C$1:$C$5000=H$2),0),5)</f>
        <v>7.6600000000000001E-2</v>
      </c>
      <c r="I8" s="12">
        <f t="array" ref="I8">INDEX(Data!$A$1:$E$5000,MATCH(1,(Data!$A$1:$A$5000=$C8)*(Data!$D$1:$D$5000=$C$2)*(Data!$C$1:$C$5000=I$2),0),5)</f>
        <v>6.6100000000000006E-2</v>
      </c>
      <c r="J8" s="12">
        <f t="array" ref="J8">INDEX(Data!$A$1:$E$5000,MATCH(1,(Data!$A$1:$A$5000=$C8)*(Data!$D$1:$D$5000=$C$2)*(Data!$C$1:$C$5000=J$2),0),5)</f>
        <v>8.2500000000000004E-2</v>
      </c>
      <c r="K8" s="12">
        <f t="array" ref="K8">INDEX(Data!$A$1:$E$5000,MATCH(1,(Data!$A$1:$A$5000=$C8)*(Data!$D$1:$D$5000=$C$2)*(Data!$C$1:$C$5000=K$2),0),5)</f>
        <v>8.48E-2</v>
      </c>
      <c r="L8" s="12">
        <f t="array" ref="L8">INDEX(Data!$A$1:$E$5000,MATCH(1,(Data!$A$1:$A$5000=$C8)*(Data!$D$1:$D$5000=$C$2)*(Data!$C$1:$C$5000=L$2),0),5)</f>
        <v>7.9299999999999995E-2</v>
      </c>
      <c r="M8" s="12">
        <f t="array" ref="M8">INDEX(Data!$A$1:$E$5000,MATCH(1,(Data!$A$1:$A$5000=$C8)*(Data!$D$1:$D$5000=$C$2)*(Data!$C$1:$C$5000=M$2),0),5)</f>
        <v>0.1051</v>
      </c>
      <c r="N8" s="12">
        <f t="array" ref="N8">INDEX(Data!$A$1:$E$5000,MATCH(1,(Data!$A$1:$A$5000=$C8)*(Data!$D$1:$D$5000=$C$2)*(Data!$C$1:$C$5000=N$2),0),5)</f>
        <v>0.1053</v>
      </c>
      <c r="O8" s="12">
        <f t="array" ref="O8">INDEX(Data!$A$1:$E$5000,MATCH(1,(Data!$A$1:$A$5000=$C8)*(Data!$D$1:$D$5000=$C$2)*(Data!$C$1:$C$5000=O$2),0),5)</f>
        <v>0.1181</v>
      </c>
      <c r="P8" s="12">
        <f t="array" ref="P8">INDEX(Data!$A$1:$E$5000,MATCH(1,(Data!$A$1:$A$5000=$C8)*(Data!$D$1:$D$5000=$C$2)*(Data!$C$1:$C$5000=P$2),0),5)</f>
        <v>0.14269999999999999</v>
      </c>
      <c r="Q8" s="12">
        <f t="array" ref="Q8">INDEX(Data!$A$1:$E$5000,MATCH(1,(Data!$A$1:$A$5000=$C8)*(Data!$D$1:$D$5000=$C$2)*(Data!$C$1:$C$5000=Q$2),0),5)</f>
        <v>0.1447</v>
      </c>
      <c r="R8" s="12">
        <f t="array" ref="R8">INDEX(Data!$A$1:$E$5000,MATCH(1,(Data!$A$1:$A$5000=$C8)*(Data!$D$1:$D$5000=$C$2)*(Data!$C$1:$C$5000=R$2),0),5)</f>
        <v>0.152</v>
      </c>
      <c r="S8" s="12">
        <f t="array" ref="S8">INDEX(Data!$A$1:$E$5000,MATCH(1,(Data!$A$1:$A$5000=$C8)*(Data!$D$1:$D$5000=$C$2)*(Data!$C$1:$C$5000=S$2),0),5)</f>
        <v>0.16370000000000001</v>
      </c>
      <c r="T8" s="12">
        <f t="array" ref="T8">INDEX(Data!$A$1:$E$5000,MATCH(1,(Data!$A$1:$A$5000=$C8)*(Data!$D$1:$D$5000=$C$2)*(Data!$C$1:$C$5000=T$2),0),5)</f>
        <v>0.16669999999999999</v>
      </c>
      <c r="U8" s="12">
        <f t="array" ref="U8">INDEX(Data!$A$1:$E$5000,MATCH(1,(Data!$A$1:$A$5000=$C8)*(Data!$D$1:$D$5000=$C$2)*(Data!$C$1:$C$5000=U$2),0),5)</f>
        <v>0.15720000000000001</v>
      </c>
      <c r="V8" s="12">
        <f t="array" ref="V8">INDEX(Data!$A$1:$E$5000,MATCH(1,(Data!$A$1:$A$5000=$C8)*(Data!$D$1:$D$5000=$C$2)*(Data!$C$1:$C$5000=V$2),0),5)</f>
        <v>0.15090000000000001</v>
      </c>
    </row>
    <row r="9" spans="1:25">
      <c r="A9" s="2">
        <v>6</v>
      </c>
      <c r="B9" s="11" t="str">
        <f>VLOOKUP(C9,Data!$A$1:$B$5000,2,FALSE)</f>
        <v>Intel Corporation</v>
      </c>
      <c r="C9" s="11" t="str">
        <f>'Regression Scenarios details'!B7</f>
        <v>INTC</v>
      </c>
      <c r="D9" s="12" t="e">
        <f t="array" ref="D9">INDEX(Data!$A$1:$E$5000,MATCH(1,(Data!$A$1:$A$5000=$C9)*(Data!$D$1:$D$5000=$C$2)*(Data!$C$1:$C$5000=D$2),0),5)</f>
        <v>#N/A</v>
      </c>
      <c r="E9" s="12">
        <f t="array" ref="E9">INDEX(Data!$A$1:$E$5000,MATCH(1,(Data!$A$1:$A$5000=$C9)*(Data!$D$1:$D$5000=$C$2)*(Data!$C$1:$C$5000=E$2),0),5)</f>
        <v>0.19800000000000001</v>
      </c>
      <c r="F9" s="12">
        <f t="array" ref="F9">INDEX(Data!$A$1:$E$5000,MATCH(1,(Data!$A$1:$A$5000=$C9)*(Data!$D$1:$D$5000=$C$2)*(Data!$C$1:$C$5000=F$2),0),5)</f>
        <v>0.21240000000000001</v>
      </c>
      <c r="G9" s="12">
        <f t="array" ref="G9">INDEX(Data!$A$1:$E$5000,MATCH(1,(Data!$A$1:$A$5000=$C9)*(Data!$D$1:$D$5000=$C$2)*(Data!$C$1:$C$5000=G$2),0),5)</f>
        <v>0.1653</v>
      </c>
      <c r="H9" s="12">
        <f t="array" ref="H9">INDEX(Data!$A$1:$E$5000,MATCH(1,(Data!$A$1:$A$5000=$C9)*(Data!$D$1:$D$5000=$C$2)*(Data!$C$1:$C$5000=H$2),0),5)</f>
        <v>6.3700000000000007E-2</v>
      </c>
      <c r="I9" s="12">
        <f t="array" ref="I9">INDEX(Data!$A$1:$E$5000,MATCH(1,(Data!$A$1:$A$5000=$C9)*(Data!$D$1:$D$5000=$C$2)*(Data!$C$1:$C$5000=I$2),0),5)</f>
        <v>9.0399999999999994E-2</v>
      </c>
      <c r="J9" s="12">
        <f t="array" ref="J9">INDEX(Data!$A$1:$E$5000,MATCH(1,(Data!$A$1:$A$5000=$C9)*(Data!$D$1:$D$5000=$C$2)*(Data!$C$1:$C$5000=J$2),0),5)</f>
        <v>0.17630000000000001</v>
      </c>
      <c r="K9" s="12">
        <f t="array" ref="K9">INDEX(Data!$A$1:$E$5000,MATCH(1,(Data!$A$1:$A$5000=$C9)*(Data!$D$1:$D$5000=$C$2)*(Data!$C$1:$C$5000=K$2),0),5)</f>
        <v>0.19719999999999999</v>
      </c>
      <c r="L9" s="12">
        <f t="array" ref="L9">INDEX(Data!$A$1:$E$5000,MATCH(1,(Data!$A$1:$A$5000=$C9)*(Data!$D$1:$D$5000=$C$2)*(Data!$C$1:$C$5000=L$2),0),5)</f>
        <v>0.2102</v>
      </c>
      <c r="M9" s="12">
        <f t="array" ref="M9">INDEX(Data!$A$1:$E$5000,MATCH(1,(Data!$A$1:$A$5000=$C9)*(Data!$D$1:$D$5000=$C$2)*(Data!$C$1:$C$5000=M$2),0),5)</f>
        <v>0.1242</v>
      </c>
      <c r="N9" s="12">
        <f t="array" ref="N9">INDEX(Data!$A$1:$E$5000,MATCH(1,(Data!$A$1:$A$5000=$C9)*(Data!$D$1:$D$5000=$C$2)*(Data!$C$1:$C$5000=N$2),0),5)</f>
        <v>0.16839999999999999</v>
      </c>
      <c r="O9" s="12">
        <f t="array" ref="O9">INDEX(Data!$A$1:$E$5000,MATCH(1,(Data!$A$1:$A$5000=$C9)*(Data!$D$1:$D$5000=$C$2)*(Data!$C$1:$C$5000=O$2),0),5)</f>
        <v>0.1822</v>
      </c>
      <c r="P9" s="12">
        <f t="array" ref="P9">INDEX(Data!$A$1:$E$5000,MATCH(1,(Data!$A$1:$A$5000=$C9)*(Data!$D$1:$D$5000=$C$2)*(Data!$C$1:$C$5000=P$2),0),5)</f>
        <v>0.1835</v>
      </c>
      <c r="Q9" s="12">
        <f t="array" ref="Q9">INDEX(Data!$A$1:$E$5000,MATCH(1,(Data!$A$1:$A$5000=$C9)*(Data!$D$1:$D$5000=$C$2)*(Data!$C$1:$C$5000=Q$2),0),5)</f>
        <v>0.26579999999999998</v>
      </c>
      <c r="R9" s="12">
        <f t="array" ref="R9">INDEX(Data!$A$1:$E$5000,MATCH(1,(Data!$A$1:$A$5000=$C9)*(Data!$D$1:$D$5000=$C$2)*(Data!$C$1:$C$5000=R$2),0),5)</f>
        <v>0.24149999999999999</v>
      </c>
      <c r="S9" s="12">
        <f t="array" ref="S9">INDEX(Data!$A$1:$E$5000,MATCH(1,(Data!$A$1:$A$5000=$C9)*(Data!$D$1:$D$5000=$C$2)*(Data!$C$1:$C$5000=S$2),0),5)</f>
        <v>0.20519999999999999</v>
      </c>
      <c r="T9" s="12">
        <f t="array" ref="T9">INDEX(Data!$A$1:$E$5000,MATCH(1,(Data!$A$1:$A$5000=$C9)*(Data!$D$1:$D$5000=$C$2)*(Data!$C$1:$C$5000=T$2),0),5)</f>
        <v>0.18179999999999999</v>
      </c>
      <c r="U9" s="12">
        <f t="array" ref="U9">INDEX(Data!$A$1:$E$5000,MATCH(1,(Data!$A$1:$A$5000=$C9)*(Data!$D$1:$D$5000=$C$2)*(Data!$C$1:$C$5000=U$2),0),5)</f>
        <v>0.21310000000000001</v>
      </c>
      <c r="V9" s="12">
        <f t="array" ref="V9">INDEX(Data!$A$1:$E$5000,MATCH(1,(Data!$A$1:$A$5000=$C9)*(Data!$D$1:$D$5000=$C$2)*(Data!$C$1:$C$5000=V$2),0),5)</f>
        <v>0.19839999999999999</v>
      </c>
    </row>
    <row r="10" spans="1:25">
      <c r="A10" s="2">
        <v>7</v>
      </c>
      <c r="B10" s="11" t="str">
        <f>VLOOKUP(C10,Data!$A$1:$B$5000,2,FALSE)</f>
        <v>Microsoft Corporation</v>
      </c>
      <c r="C10" s="11" t="str">
        <f>'Regression Scenarios details'!B8</f>
        <v>MSFT</v>
      </c>
      <c r="D10" s="12">
        <f t="array" ref="D10">INDEX(Data!$A$1:$E$5000,MATCH(1,(Data!$A$1:$A$5000=$C10)*(Data!$D$1:$D$5000=$C$2)*(Data!$C$1:$C$5000=D$2),0),5)</f>
        <v>0.22919999999999999</v>
      </c>
      <c r="E10" s="12">
        <f t="array" ref="E10">INDEX(Data!$A$1:$E$5000,MATCH(1,(Data!$A$1:$A$5000=$C10)*(Data!$D$1:$D$5000=$C$2)*(Data!$C$1:$C$5000=E$2),0),5)</f>
        <v>0.2802</v>
      </c>
      <c r="F10" s="12">
        <f t="array" ref="F10">INDEX(Data!$A$1:$E$5000,MATCH(1,(Data!$A$1:$A$5000=$C10)*(Data!$D$1:$D$5000=$C$2)*(Data!$C$1:$C$5000=F$2),0),5)</f>
        <v>5.0500000000000003E-2</v>
      </c>
      <c r="G10" s="12">
        <f t="array" ref="G10">INDEX(Data!$A$1:$E$5000,MATCH(1,(Data!$A$1:$A$5000=$C10)*(Data!$D$1:$D$5000=$C$2)*(Data!$C$1:$C$5000=G$2),0),5)</f>
        <v>0.16089999999999999</v>
      </c>
      <c r="H10" s="12">
        <f t="array" ref="H10">INDEX(Data!$A$1:$E$5000,MATCH(1,(Data!$A$1:$A$5000=$C10)*(Data!$D$1:$D$5000=$C$2)*(Data!$C$1:$C$5000=H$2),0),5)</f>
        <v>0.2576</v>
      </c>
      <c r="I10" s="12">
        <f t="array" ref="I10">INDEX(Data!$A$1:$E$5000,MATCH(1,(Data!$A$1:$A$5000=$C10)*(Data!$D$1:$D$5000=$C$2)*(Data!$C$1:$C$5000=I$2),0),5)</f>
        <v>0.22500000000000001</v>
      </c>
      <c r="J10" s="12">
        <f t="array" ref="J10">INDEX(Data!$A$1:$E$5000,MATCH(1,(Data!$A$1:$A$5000=$C10)*(Data!$D$1:$D$5000=$C$2)*(Data!$C$1:$C$5000=J$2),0),5)</f>
        <v>0.1658</v>
      </c>
      <c r="K10" s="12">
        <f t="array" ref="K10">INDEX(Data!$A$1:$E$5000,MATCH(1,(Data!$A$1:$A$5000=$C10)*(Data!$D$1:$D$5000=$C$2)*(Data!$C$1:$C$5000=K$2),0),5)</f>
        <v>0.25869999999999999</v>
      </c>
      <c r="L10" s="12">
        <f t="array" ref="L10">INDEX(Data!$A$1:$E$5000,MATCH(1,(Data!$A$1:$A$5000=$C10)*(Data!$D$1:$D$5000=$C$2)*(Data!$C$1:$C$5000=L$2),0),5)</f>
        <v>0.26179999999999998</v>
      </c>
      <c r="M10" s="12">
        <f t="array" ref="M10">INDEX(Data!$A$1:$E$5000,MATCH(1,(Data!$A$1:$A$5000=$C10)*(Data!$D$1:$D$5000=$C$2)*(Data!$C$1:$C$5000=M$2),0),5)</f>
        <v>0.25540000000000002</v>
      </c>
      <c r="N10" s="12">
        <f t="array" ref="N10">INDEX(Data!$A$1:$E$5000,MATCH(1,(Data!$A$1:$A$5000=$C10)*(Data!$D$1:$D$5000=$C$2)*(Data!$C$1:$C$5000=N$2),0),5)</f>
        <v>0.2863</v>
      </c>
      <c r="O10" s="12">
        <f t="array" ref="O10">INDEX(Data!$A$1:$E$5000,MATCH(1,(Data!$A$1:$A$5000=$C10)*(Data!$D$1:$D$5000=$C$2)*(Data!$C$1:$C$5000=O$2),0),5)</f>
        <v>0.26029999999999998</v>
      </c>
      <c r="P10" s="12">
        <f t="array" ref="P10">INDEX(Data!$A$1:$E$5000,MATCH(1,(Data!$A$1:$A$5000=$C10)*(Data!$D$1:$D$5000=$C$2)*(Data!$C$1:$C$5000=P$2),0),5)</f>
        <v>0.28849999999999998</v>
      </c>
      <c r="Q10" s="12">
        <f t="array" ref="Q10">INDEX(Data!$A$1:$E$5000,MATCH(1,(Data!$A$1:$A$5000=$C10)*(Data!$D$1:$D$5000=$C$2)*(Data!$C$1:$C$5000=Q$2),0),5)</f>
        <v>0.3009</v>
      </c>
      <c r="R10" s="12">
        <f t="array" ref="R10">INDEX(Data!$A$1:$E$5000,MATCH(1,(Data!$A$1:$A$5000=$C10)*(Data!$D$1:$D$5000=$C$2)*(Data!$C$1:$C$5000=R$2),0),5)</f>
        <v>0.30109999999999998</v>
      </c>
      <c r="S10" s="12">
        <f t="array" ref="S10">INDEX(Data!$A$1:$E$5000,MATCH(1,(Data!$A$1:$A$5000=$C10)*(Data!$D$1:$D$5000=$C$2)*(Data!$C$1:$C$5000=S$2),0),5)</f>
        <v>0.29449999999999998</v>
      </c>
      <c r="T10" s="12">
        <f t="array" ref="T10">INDEX(Data!$A$1:$E$5000,MATCH(1,(Data!$A$1:$A$5000=$C10)*(Data!$D$1:$D$5000=$C$2)*(Data!$C$1:$C$5000=T$2),0),5)</f>
        <v>0.25650000000000001</v>
      </c>
      <c r="U10" s="12">
        <f t="array" ref="U10">INDEX(Data!$A$1:$E$5000,MATCH(1,(Data!$A$1:$A$5000=$C10)*(Data!$D$1:$D$5000=$C$2)*(Data!$C$1:$C$5000=U$2),0),5)</f>
        <v>0.21010000000000001</v>
      </c>
      <c r="V10" s="12">
        <f t="array" ref="V10">INDEX(Data!$A$1:$E$5000,MATCH(1,(Data!$A$1:$A$5000=$C10)*(Data!$D$1:$D$5000=$C$2)*(Data!$C$1:$C$5000=V$2),0),5)</f>
        <v>0.20580000000000001</v>
      </c>
    </row>
    <row r="11" spans="1:25">
      <c r="A11" s="2">
        <v>8</v>
      </c>
      <c r="B11" s="11" t="str">
        <f>VLOOKUP(C11,Data!$A$1:$B$5000,2,FALSE)</f>
        <v>CA Inc.</v>
      </c>
      <c r="C11" s="11" t="str">
        <f>'Regression Scenarios details'!B9</f>
        <v>CA</v>
      </c>
      <c r="D11" s="12">
        <f t="array" ref="D11">INDEX(Data!$A$1:$E$5000,MATCH(1,(Data!$A$1:$A$5000=$C11)*(Data!$D$1:$D$5000=$C$2)*(Data!$C$1:$C$5000=D$2),0),5)</f>
        <v>0.24629999999999999</v>
      </c>
      <c r="E11" s="12">
        <f t="array" ref="E11">INDEX(Data!$A$1:$E$5000,MATCH(1,(Data!$A$1:$A$5000=$C11)*(Data!$D$1:$D$5000=$C$2)*(Data!$C$1:$C$5000=E$2),0),5)</f>
        <v>0.25330000000000003</v>
      </c>
      <c r="F11" s="12">
        <f t="array" ref="F11">INDEX(Data!$A$1:$E$5000,MATCH(1,(Data!$A$1:$A$5000=$C11)*(Data!$D$1:$D$5000=$C$2)*(Data!$C$1:$C$5000=F$2),0),5)</f>
        <v>0.24690000000000001</v>
      </c>
      <c r="G11" s="12">
        <f t="array" ref="G11">INDEX(Data!$A$1:$E$5000,MATCH(1,(Data!$A$1:$A$5000=$C11)*(Data!$D$1:$D$5000=$C$2)*(Data!$C$1:$C$5000=G$2),0),5)</f>
        <v>-9.9400000000000002E-2</v>
      </c>
      <c r="H11" s="12">
        <f t="array" ref="H11">INDEX(Data!$A$1:$E$5000,MATCH(1,(Data!$A$1:$A$5000=$C11)*(Data!$D$1:$D$5000=$C$2)*(Data!$C$1:$C$5000=H$2),0),5)</f>
        <v>-0.28470000000000001</v>
      </c>
      <c r="I11" s="12">
        <f t="array" ref="I11">INDEX(Data!$A$1:$E$5000,MATCH(1,(Data!$A$1:$A$5000=$C11)*(Data!$D$1:$D$5000=$C$2)*(Data!$C$1:$C$5000=I$2),0),5)</f>
        <v>-3.1800000000000002E-2</v>
      </c>
      <c r="J11" s="12">
        <f t="array" ref="J11">INDEX(Data!$A$1:$E$5000,MATCH(1,(Data!$A$1:$A$5000=$C11)*(Data!$D$1:$D$5000=$C$2)*(Data!$C$1:$C$5000=J$2),0),5)</f>
        <v>6.59E-2</v>
      </c>
      <c r="K11" s="12">
        <f t="array" ref="K11">INDEX(Data!$A$1:$E$5000,MATCH(1,(Data!$A$1:$A$5000=$C11)*(Data!$D$1:$D$5000=$C$2)*(Data!$C$1:$C$5000=K$2),0),5)</f>
        <v>7.0199999999999999E-2</v>
      </c>
      <c r="L11" s="12">
        <f t="array" ref="L11">INDEX(Data!$A$1:$E$5000,MATCH(1,(Data!$A$1:$A$5000=$C11)*(Data!$D$1:$D$5000=$C$2)*(Data!$C$1:$C$5000=L$2),0),5)</f>
        <v>5.1700000000000003E-2</v>
      </c>
      <c r="M11" s="12">
        <f t="array" ref="M11">INDEX(Data!$A$1:$E$5000,MATCH(1,(Data!$A$1:$A$5000=$C11)*(Data!$D$1:$D$5000=$C$2)*(Data!$C$1:$C$5000=M$2),0),5)</f>
        <v>8.5400000000000004E-2</v>
      </c>
      <c r="N11" s="12">
        <f t="array" ref="N11">INDEX(Data!$A$1:$E$5000,MATCH(1,(Data!$A$1:$A$5000=$C11)*(Data!$D$1:$D$5000=$C$2)*(Data!$C$1:$C$5000=N$2),0),5)</f>
        <v>0.16880000000000001</v>
      </c>
      <c r="O11" s="12">
        <f t="array" ref="O11">INDEX(Data!$A$1:$E$5000,MATCH(1,(Data!$A$1:$A$5000=$C11)*(Data!$D$1:$D$5000=$C$2)*(Data!$C$1:$C$5000=O$2),0),5)</f>
        <v>0.1915</v>
      </c>
      <c r="P11" s="12">
        <f t="array" ref="P11">INDEX(Data!$A$1:$E$5000,MATCH(1,(Data!$A$1:$A$5000=$C11)*(Data!$D$1:$D$5000=$C$2)*(Data!$C$1:$C$5000=P$2),0),5)</f>
        <v>0.1971</v>
      </c>
      <c r="Q11" s="12">
        <f t="array" ref="Q11">INDEX(Data!$A$1:$E$5000,MATCH(1,(Data!$A$1:$A$5000=$C11)*(Data!$D$1:$D$5000=$C$2)*(Data!$C$1:$C$5000=Q$2),0),5)</f>
        <v>0.1925</v>
      </c>
      <c r="R11" s="12">
        <f t="array" ref="R11">INDEX(Data!$A$1:$E$5000,MATCH(1,(Data!$A$1:$A$5000=$C11)*(Data!$D$1:$D$5000=$C$2)*(Data!$C$1:$C$5000=R$2),0),5)</f>
        <v>0.20830000000000001</v>
      </c>
      <c r="S11" s="12">
        <f t="array" ref="S11">INDEX(Data!$A$1:$E$5000,MATCH(1,(Data!$A$1:$A$5000=$C11)*(Data!$D$1:$D$5000=$C$2)*(Data!$C$1:$C$5000=S$2),0),5)</f>
        <v>0.219</v>
      </c>
      <c r="T11" s="12">
        <f t="array" ref="T11">INDEX(Data!$A$1:$E$5000,MATCH(1,(Data!$A$1:$A$5000=$C11)*(Data!$D$1:$D$5000=$C$2)*(Data!$C$1:$C$5000=T$2),0),5)</f>
        <v>0.2225</v>
      </c>
      <c r="U11" s="12">
        <f t="array" ref="U11">INDEX(Data!$A$1:$E$5000,MATCH(1,(Data!$A$1:$A$5000=$C11)*(Data!$D$1:$D$5000=$C$2)*(Data!$C$1:$C$5000=U$2),0),5)</f>
        <v>0.2225</v>
      </c>
      <c r="V11" s="12">
        <f t="array" ref="V11">INDEX(Data!$A$1:$E$5000,MATCH(1,(Data!$A$1:$A$5000=$C11)*(Data!$D$1:$D$5000=$C$2)*(Data!$C$1:$C$5000=V$2),0),5)</f>
        <v>0.21759999999999999</v>
      </c>
    </row>
    <row r="12" spans="1:25">
      <c r="A12" s="2">
        <v>9</v>
      </c>
      <c r="B12" s="11" t="str">
        <f>VLOOKUP(C12,Data!$A$1:$B$5000,2,FALSE)</f>
        <v>salesforce.com Inc.</v>
      </c>
      <c r="C12" s="11" t="str">
        <f>'Regression Scenarios details'!B10</f>
        <v>CRM</v>
      </c>
      <c r="D12" s="12" t="e">
        <f t="array" ref="D12">INDEX(Data!$A$1:$E$5000,MATCH(1,(Data!$A$1:$A$5000=$C12)*(Data!$D$1:$D$5000=$C$2)*(Data!$C$1:$C$5000=D$2),0),5)</f>
        <v>#N/A</v>
      </c>
      <c r="E12" s="12" t="e">
        <f t="array" ref="E12">INDEX(Data!$A$1:$E$5000,MATCH(1,(Data!$A$1:$A$5000=$C12)*(Data!$D$1:$D$5000=$C$2)*(Data!$C$1:$C$5000=E$2),0),5)</f>
        <v>#N/A</v>
      </c>
      <c r="F12" s="12" t="e">
        <f t="array" ref="F12">INDEX(Data!$A$1:$E$5000,MATCH(1,(Data!$A$1:$A$5000=$C12)*(Data!$D$1:$D$5000=$C$2)*(Data!$C$1:$C$5000=F$2),0),5)</f>
        <v>#N/A</v>
      </c>
      <c r="G12" s="12" t="e">
        <f t="array" ref="G12">INDEX(Data!$A$1:$E$5000,MATCH(1,(Data!$A$1:$A$5000=$C12)*(Data!$D$1:$D$5000=$C$2)*(Data!$C$1:$C$5000=G$2),0),5)</f>
        <v>#N/A</v>
      </c>
      <c r="H12" s="12" t="e">
        <f t="array" ref="H12">INDEX(Data!$A$1:$E$5000,MATCH(1,(Data!$A$1:$A$5000=$C12)*(Data!$D$1:$D$5000=$C$2)*(Data!$C$1:$C$5000=H$2),0),5)</f>
        <v>#N/A</v>
      </c>
      <c r="I12" s="12" t="e">
        <f t="array" ref="I12">INDEX(Data!$A$1:$E$5000,MATCH(1,(Data!$A$1:$A$5000=$C12)*(Data!$D$1:$D$5000=$C$2)*(Data!$C$1:$C$5000=I$2),0),5)</f>
        <v>#N/A</v>
      </c>
      <c r="J12" s="12" t="e">
        <f t="array" ref="J12">INDEX(Data!$A$1:$E$5000,MATCH(1,(Data!$A$1:$A$5000=$C12)*(Data!$D$1:$D$5000=$C$2)*(Data!$C$1:$C$5000=J$2),0),5)</f>
        <v>#N/A</v>
      </c>
      <c r="K12" s="12">
        <f t="array" ref="K12">INDEX(Data!$A$1:$E$5000,MATCH(1,(Data!$A$1:$A$5000=$C12)*(Data!$D$1:$D$5000=$C$2)*(Data!$C$1:$C$5000=K$2),0),5)</f>
        <v>-0.1386</v>
      </c>
      <c r="L12" s="12">
        <f t="array" ref="L12">INDEX(Data!$A$1:$E$5000,MATCH(1,(Data!$A$1:$A$5000=$C12)*(Data!$D$1:$D$5000=$C$2)*(Data!$C$1:$C$5000=L$2),0),5)</f>
        <v>-4.4499999999999998E-2</v>
      </c>
      <c r="M12" s="12">
        <f t="array" ref="M12">INDEX(Data!$A$1:$E$5000,MATCH(1,(Data!$A$1:$A$5000=$C12)*(Data!$D$1:$D$5000=$C$2)*(Data!$C$1:$C$5000=M$2),0),5)</f>
        <v>5.5999999999999999E-3</v>
      </c>
      <c r="N12" s="12">
        <f t="array" ref="N12">INDEX(Data!$A$1:$E$5000,MATCH(1,(Data!$A$1:$A$5000=$C12)*(Data!$D$1:$D$5000=$C$2)*(Data!$C$1:$C$5000=N$2),0),5)</f>
        <v>2.4899999999999999E-2</v>
      </c>
      <c r="O12" s="12">
        <f t="array" ref="O12">INDEX(Data!$A$1:$E$5000,MATCH(1,(Data!$A$1:$A$5000=$C12)*(Data!$D$1:$D$5000=$C$2)*(Data!$C$1:$C$5000=O$2),0),5)</f>
        <v>3.9899999999999998E-2</v>
      </c>
      <c r="P12" s="12">
        <f t="array" ref="P12">INDEX(Data!$A$1:$E$5000,MATCH(1,(Data!$A$1:$A$5000=$C12)*(Data!$D$1:$D$5000=$C$2)*(Data!$C$1:$C$5000=P$2),0),5)</f>
        <v>5.6500000000000002E-2</v>
      </c>
      <c r="Q12" s="12">
        <f t="array" ref="Q12">INDEX(Data!$A$1:$E$5000,MATCH(1,(Data!$A$1:$A$5000=$C12)*(Data!$D$1:$D$5000=$C$2)*(Data!$C$1:$C$5000=Q$2),0),5)</f>
        <v>4.4900000000000002E-2</v>
      </c>
      <c r="R12" s="12">
        <f t="array" ref="R12">INDEX(Data!$A$1:$E$5000,MATCH(1,(Data!$A$1:$A$5000=$C12)*(Data!$D$1:$D$5000=$C$2)*(Data!$C$1:$C$5000=R$2),0),5)</f>
        <v>-2.0999999999999999E-3</v>
      </c>
      <c r="S12" s="12">
        <f t="array" ref="S12">INDEX(Data!$A$1:$E$5000,MATCH(1,(Data!$A$1:$A$5000=$C12)*(Data!$D$1:$D$5000=$C$2)*(Data!$C$1:$C$5000=S$2),0),5)</f>
        <v>-1.18E-2</v>
      </c>
      <c r="T12" s="12">
        <f t="array" ref="T12">INDEX(Data!$A$1:$E$5000,MATCH(1,(Data!$A$1:$A$5000=$C12)*(Data!$D$1:$D$5000=$C$2)*(Data!$C$1:$C$5000=T$2),0),5)</f>
        <v>-3.8699999999999998E-2</v>
      </c>
      <c r="U12" s="12">
        <f t="array" ref="U12">INDEX(Data!$A$1:$E$5000,MATCH(1,(Data!$A$1:$A$5000=$C12)*(Data!$D$1:$D$5000=$C$2)*(Data!$C$1:$C$5000=U$2),0),5)</f>
        <v>-8.0999999999999996E-3</v>
      </c>
      <c r="V12" s="12">
        <f t="array" ref="V12">INDEX(Data!$A$1:$E$5000,MATCH(1,(Data!$A$1:$A$5000=$C12)*(Data!$D$1:$D$5000=$C$2)*(Data!$C$1:$C$5000=V$2),0),5)</f>
        <v>1.49E-2</v>
      </c>
    </row>
    <row r="13" spans="1:25">
      <c r="A13" s="2">
        <v>10</v>
      </c>
      <c r="B13" s="11" t="str">
        <f>VLOOKUP(C13,Data!$A$1:$B$5000,2,FALSE)</f>
        <v>Accenture, PLC</v>
      </c>
      <c r="C13" s="11" t="str">
        <f>'Regression Scenarios details'!B11</f>
        <v>ACN</v>
      </c>
      <c r="D13" s="12" t="e">
        <f t="array" ref="D13">INDEX(Data!$A$1:$E$5000,MATCH(1,(Data!$A$1:$A$5000=$C13)*(Data!$D$1:$D$5000=$C$2)*(Data!$C$1:$C$5000=D$2),0),5)</f>
        <v>#N/A</v>
      </c>
      <c r="E13" s="12" t="e">
        <f t="array" ref="E13">INDEX(Data!$A$1:$E$5000,MATCH(1,(Data!$A$1:$A$5000=$C13)*(Data!$D$1:$D$5000=$C$2)*(Data!$C$1:$C$5000=E$2),0),5)</f>
        <v>#N/A</v>
      </c>
      <c r="F13" s="12" t="e">
        <f t="array" ref="F13">INDEX(Data!$A$1:$E$5000,MATCH(1,(Data!$A$1:$A$5000=$C13)*(Data!$D$1:$D$5000=$C$2)*(Data!$C$1:$C$5000=F$2),0),5)</f>
        <v>#N/A</v>
      </c>
      <c r="G13" s="12" t="e">
        <f t="array" ref="G13">INDEX(Data!$A$1:$E$5000,MATCH(1,(Data!$A$1:$A$5000=$C13)*(Data!$D$1:$D$5000=$C$2)*(Data!$C$1:$C$5000=G$2),0),5)</f>
        <v>#N/A</v>
      </c>
      <c r="H13" s="12">
        <f t="array" ref="H13">INDEX(Data!$A$1:$E$5000,MATCH(1,(Data!$A$1:$A$5000=$C13)*(Data!$D$1:$D$5000=$C$2)*(Data!$C$1:$C$5000=H$2),0),5)</f>
        <v>6.5600000000000006E-2</v>
      </c>
      <c r="I13" s="12">
        <f t="array" ref="I13">INDEX(Data!$A$1:$E$5000,MATCH(1,(Data!$A$1:$A$5000=$C13)*(Data!$D$1:$D$5000=$C$2)*(Data!$C$1:$C$5000=I$2),0),5)</f>
        <v>7.4899999999999994E-2</v>
      </c>
      <c r="J13" s="12">
        <f t="array" ref="J13">INDEX(Data!$A$1:$E$5000,MATCH(1,(Data!$A$1:$A$5000=$C13)*(Data!$D$1:$D$5000=$C$2)*(Data!$C$1:$C$5000=J$2),0),5)</f>
        <v>7.8700000000000006E-2</v>
      </c>
      <c r="K13" s="12">
        <f t="array" ref="K13">INDEX(Data!$A$1:$E$5000,MATCH(1,(Data!$A$1:$A$5000=$C13)*(Data!$D$1:$D$5000=$C$2)*(Data!$C$1:$C$5000=K$2),0),5)</f>
        <v>7.5899999999999995E-2</v>
      </c>
      <c r="L13" s="12">
        <f t="array" ref="L13">INDEX(Data!$A$1:$E$5000,MATCH(1,(Data!$A$1:$A$5000=$C13)*(Data!$D$1:$D$5000=$C$2)*(Data!$C$1:$C$5000=L$2),0),5)</f>
        <v>7.5899999999999995E-2</v>
      </c>
      <c r="M13" s="12">
        <f t="array" ref="M13">INDEX(Data!$A$1:$E$5000,MATCH(1,(Data!$A$1:$A$5000=$C13)*(Data!$D$1:$D$5000=$C$2)*(Data!$C$1:$C$5000=M$2),0),5)</f>
        <v>8.4099999999999994E-2</v>
      </c>
      <c r="N13" s="12">
        <f t="array" ref="N13">INDEX(Data!$A$1:$E$5000,MATCH(1,(Data!$A$1:$A$5000=$C13)*(Data!$D$1:$D$5000=$C$2)*(Data!$C$1:$C$5000=N$2),0),5)</f>
        <v>8.5599999999999996E-2</v>
      </c>
      <c r="O13" s="12">
        <f t="array" ref="O13">INDEX(Data!$A$1:$E$5000,MATCH(1,(Data!$A$1:$A$5000=$C13)*(Data!$D$1:$D$5000=$C$2)*(Data!$C$1:$C$5000=O$2),0),5)</f>
        <v>9.0800000000000006E-2</v>
      </c>
      <c r="P13" s="12">
        <f t="array" ref="P13">INDEX(Data!$A$1:$E$5000,MATCH(1,(Data!$A$1:$A$5000=$C13)*(Data!$D$1:$D$5000=$C$2)*(Data!$C$1:$C$5000=P$2),0),5)</f>
        <v>9.2600000000000002E-2</v>
      </c>
      <c r="Q13" s="12">
        <f t="array" ref="Q13">INDEX(Data!$A$1:$E$5000,MATCH(1,(Data!$A$1:$A$5000=$C13)*(Data!$D$1:$D$5000=$C$2)*(Data!$C$1:$C$5000=Q$2),0),5)</f>
        <v>9.2700000000000005E-2</v>
      </c>
      <c r="R13" s="12">
        <f t="array" ref="R13">INDEX(Data!$A$1:$E$5000,MATCH(1,(Data!$A$1:$A$5000=$C13)*(Data!$D$1:$D$5000=$C$2)*(Data!$C$1:$C$5000=R$2),0),5)</f>
        <v>9.6000000000000002E-2</v>
      </c>
      <c r="S13" s="12">
        <f t="array" ref="S13">INDEX(Data!$A$1:$E$5000,MATCH(1,(Data!$A$1:$A$5000=$C13)*(Data!$D$1:$D$5000=$C$2)*(Data!$C$1:$C$5000=S$2),0),5)</f>
        <v>0.1043</v>
      </c>
      <c r="T13" s="12">
        <f t="array" ref="T13">INDEX(Data!$A$1:$E$5000,MATCH(1,(Data!$A$1:$A$5000=$C13)*(Data!$D$1:$D$5000=$C$2)*(Data!$C$1:$C$5000=T$2),0),5)</f>
        <v>0.10349999999999999</v>
      </c>
      <c r="U13" s="12">
        <f t="array" ref="U13">INDEX(Data!$A$1:$E$5000,MATCH(1,(Data!$A$1:$A$5000=$C13)*(Data!$D$1:$D$5000=$C$2)*(Data!$C$1:$C$5000=U$2),0),5)</f>
        <v>0.1048</v>
      </c>
      <c r="V13" s="12">
        <f t="array" ref="V13">INDEX(Data!$A$1:$E$5000,MATCH(1,(Data!$A$1:$A$5000=$C13)*(Data!$D$1:$D$5000=$C$2)*(Data!$C$1:$C$5000=V$2),0),5)</f>
        <v>0.1055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/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11</v>
      </c>
    </row>
    <row r="2" spans="1:25" hidden="1">
      <c r="C2" t="s">
        <v>74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47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10</v>
      </c>
      <c r="V3" s="7" t="s">
        <v>14</v>
      </c>
    </row>
    <row r="4" spans="1:25">
      <c r="A4" s="2" t="s">
        <v>57</v>
      </c>
      <c r="B4" s="11" t="str">
        <f>VLOOKUP(C4,Data!$A$1:$B$5000,2,FALSE)</f>
        <v>Oracle Corporation</v>
      </c>
      <c r="C4" s="11" t="str">
        <f>'Regression Scenarios details'!B2</f>
        <v>ORCL</v>
      </c>
      <c r="D4" s="13">
        <f t="array" ref="D4">INDEX(Data!$A$1:$E$5000,MATCH(1,(Data!$A$1:$A$5000=$C4)*(Data!$D$1:$D$5000=$C$2)*(Data!$C$1:$C$5000=D$2),0),5)</f>
        <v>2.7921999999999998</v>
      </c>
      <c r="E4" s="13">
        <f t="array" ref="E4">INDEX(Data!$A$1:$E$5000,MATCH(1,(Data!$A$1:$A$5000=$C4)*(Data!$D$1:$D$5000=$C$2)*(Data!$C$1:$C$5000=E$2),0),5)</f>
        <v>3.4502000000000002</v>
      </c>
      <c r="F4" s="13">
        <f t="array" ref="F4">INDEX(Data!$A$1:$E$5000,MATCH(1,(Data!$A$1:$A$5000=$C4)*(Data!$D$1:$D$5000=$C$2)*(Data!$C$1:$C$5000=F$2),0),5)</f>
        <v>6.1631999999999998</v>
      </c>
      <c r="G4" s="13">
        <f t="array" ref="G4">INDEX(Data!$A$1:$E$5000,MATCH(1,(Data!$A$1:$A$5000=$C4)*(Data!$D$1:$D$5000=$C$2)*(Data!$C$1:$C$5000=G$2),0),5)</f>
        <v>6.8183999999999996</v>
      </c>
      <c r="H4" s="13">
        <f t="array" ref="H4">INDEX(Data!$A$1:$E$5000,MATCH(1,(Data!$A$1:$A$5000=$C4)*(Data!$D$1:$D$5000=$C$2)*(Data!$C$1:$C$5000=H$2),0),5)</f>
        <v>5.2027999999999999</v>
      </c>
      <c r="I4" s="13">
        <f t="array" ref="I4">INDEX(Data!$A$1:$E$5000,MATCH(1,(Data!$A$1:$A$5000=$C4)*(Data!$D$1:$D$5000=$C$2)*(Data!$C$1:$C$5000=I$2),0),5)</f>
        <v>10.6251</v>
      </c>
      <c r="J4" s="13">
        <f t="array" ref="J4">INDEX(Data!$A$1:$E$5000,MATCH(1,(Data!$A$1:$A$5000=$C4)*(Data!$D$1:$D$5000=$C$2)*(Data!$C$1:$C$5000=J$2),0),5)</f>
        <v>15.7964</v>
      </c>
      <c r="K4" s="13">
        <f t="array" ref="K4">INDEX(Data!$A$1:$E$5000,MATCH(1,(Data!$A$1:$A$5000=$C4)*(Data!$D$1:$D$5000=$C$2)*(Data!$C$1:$C$5000=K$2),0),5)</f>
        <v>2.0192000000000001</v>
      </c>
      <c r="L4" s="13">
        <f t="array" ref="L4">INDEX(Data!$A$1:$E$5000,MATCH(1,(Data!$A$1:$A$5000=$C4)*(Data!$D$1:$D$5000=$C$2)*(Data!$C$1:$C$5000=L$2),0),5)</f>
        <v>1.0672999999999999</v>
      </c>
      <c r="M4" s="13">
        <f t="array" ref="M4">INDEX(Data!$A$1:$E$5000,MATCH(1,(Data!$A$1:$A$5000=$C4)*(Data!$D$1:$D$5000=$C$2)*(Data!$C$1:$C$5000=M$2),0),5)</f>
        <v>0.9919</v>
      </c>
      <c r="N4" s="13">
        <f t="array" ref="N4">INDEX(Data!$A$1:$E$5000,MATCH(1,(Data!$A$1:$A$5000=$C4)*(Data!$D$1:$D$5000=$C$2)*(Data!$C$1:$C$5000=N$2),0),5)</f>
        <v>1.0516000000000001</v>
      </c>
      <c r="O4" s="13">
        <f t="array" ref="O4">INDEX(Data!$A$1:$E$5000,MATCH(1,(Data!$A$1:$A$5000=$C4)*(Data!$D$1:$D$5000=$C$2)*(Data!$C$1:$C$5000=O$2),0),5)</f>
        <v>0.83420000000000005</v>
      </c>
      <c r="P4" s="13">
        <f t="array" ref="P4">INDEX(Data!$A$1:$E$5000,MATCH(1,(Data!$A$1:$A$5000=$C4)*(Data!$D$1:$D$5000=$C$2)*(Data!$C$1:$C$5000=P$2),0),5)</f>
        <v>0.91359999999999997</v>
      </c>
      <c r="Q4" s="13">
        <f t="array" ref="Q4">INDEX(Data!$A$1:$E$5000,MATCH(1,(Data!$A$1:$A$5000=$C4)*(Data!$D$1:$D$5000=$C$2)*(Data!$C$1:$C$5000=Q$2),0),5)</f>
        <v>1.1168</v>
      </c>
      <c r="R4" s="13">
        <f t="array" ref="R4">INDEX(Data!$A$1:$E$5000,MATCH(1,(Data!$A$1:$A$5000=$C4)*(Data!$D$1:$D$5000=$C$2)*(Data!$C$1:$C$5000=R$2),0),5)</f>
        <v>1.1178999999999999</v>
      </c>
      <c r="S4" s="13">
        <f t="array" ref="S4">INDEX(Data!$A$1:$E$5000,MATCH(1,(Data!$A$1:$A$5000=$C4)*(Data!$D$1:$D$5000=$C$2)*(Data!$C$1:$C$5000=S$2),0),5)</f>
        <v>1.0246999999999999</v>
      </c>
      <c r="T4" s="13">
        <f t="array" ref="T4">INDEX(Data!$A$1:$E$5000,MATCH(1,(Data!$A$1:$A$5000=$C4)*(Data!$D$1:$D$5000=$C$2)*(Data!$C$1:$C$5000=T$2),0),5)</f>
        <v>0.99039999999999995</v>
      </c>
      <c r="U4" s="13">
        <f t="array" ref="U4">INDEX(Data!$A$1:$E$5000,MATCH(1,(Data!$A$1:$A$5000=$C4)*(Data!$D$1:$D$5000=$C$2)*(Data!$C$1:$C$5000=U$2),0),5)</f>
        <v>0.84640000000000004</v>
      </c>
      <c r="V4" s="13">
        <f t="array" ref="V4">INDEX(Data!$A$1:$E$5000,MATCH(1,(Data!$A$1:$A$5000=$C4)*(Data!$D$1:$D$5000=$C$2)*(Data!$C$1:$C$5000=V$2),0),5)</f>
        <v>0.81359999999999999</v>
      </c>
    </row>
    <row r="5" spans="1:25">
      <c r="A5" s="2">
        <v>2</v>
      </c>
      <c r="B5" s="11" t="str">
        <f>VLOOKUP(C5,Data!$A$1:$B$5000,2,FALSE)</f>
        <v>Cisco Systems, Inc.</v>
      </c>
      <c r="C5" s="11" t="str">
        <f>'Regression Scenarios details'!B3</f>
        <v>CSCO</v>
      </c>
      <c r="D5" s="13">
        <f t="array" ref="D5">INDEX(Data!$A$1:$E$5000,MATCH(1,(Data!$A$1:$A$5000=$C5)*(Data!$D$1:$D$5000=$C$2)*(Data!$C$1:$C$5000=D$2),0),5)</f>
        <v>1.8959999999999999</v>
      </c>
      <c r="E5" s="13">
        <f t="array" ref="E5">INDEX(Data!$A$1:$E$5000,MATCH(1,(Data!$A$1:$A$5000=$C5)*(Data!$D$1:$D$5000=$C$2)*(Data!$C$1:$C$5000=E$2),0),5)</f>
        <v>2.7242999999999999</v>
      </c>
      <c r="F5" s="13">
        <f t="array" ref="F5">INDEX(Data!$A$1:$E$5000,MATCH(1,(Data!$A$1:$A$5000=$C5)*(Data!$D$1:$D$5000=$C$2)*(Data!$C$1:$C$5000=F$2),0),5)</f>
        <v>1.1463000000000001</v>
      </c>
      <c r="G5" s="13">
        <f t="array" ref="G5">INDEX(Data!$A$1:$E$5000,MATCH(1,(Data!$A$1:$A$5000=$C5)*(Data!$D$1:$D$5000=$C$2)*(Data!$C$1:$C$5000=G$2),0),5)</f>
        <v>0.74590000000000001</v>
      </c>
      <c r="H5" s="13">
        <f t="array" ref="H5">INDEX(Data!$A$1:$E$5000,MATCH(1,(Data!$A$1:$A$5000=$C5)*(Data!$D$1:$D$5000=$C$2)*(Data!$C$1:$C$5000=H$2),0),5)</f>
        <v>0.60199999999999998</v>
      </c>
      <c r="I5" s="13">
        <f t="array" ref="I5">INDEX(Data!$A$1:$E$5000,MATCH(1,(Data!$A$1:$A$5000=$C5)*(Data!$D$1:$D$5000=$C$2)*(Data!$C$1:$C$5000=I$2),0),5)</f>
        <v>0.62890000000000001</v>
      </c>
      <c r="J5" s="13">
        <f t="array" ref="J5">INDEX(Data!$A$1:$E$5000,MATCH(1,(Data!$A$1:$A$5000=$C5)*(Data!$D$1:$D$5000=$C$2)*(Data!$C$1:$C$5000=J$2),0),5)</f>
        <v>0.72899999999999998</v>
      </c>
      <c r="K5" s="13">
        <f t="array" ref="K5">INDEX(Data!$A$1:$E$5000,MATCH(1,(Data!$A$1:$A$5000=$C5)*(Data!$D$1:$D$5000=$C$2)*(Data!$C$1:$C$5000=K$2),0),5)</f>
        <v>0.80479999999999996</v>
      </c>
      <c r="L5" s="13">
        <f t="array" ref="L5">INDEX(Data!$A$1:$E$5000,MATCH(1,(Data!$A$1:$A$5000=$C5)*(Data!$D$1:$D$5000=$C$2)*(Data!$C$1:$C$5000=L$2),0),5)</f>
        <v>0.83930000000000005</v>
      </c>
      <c r="M5" s="13">
        <f t="array" ref="M5">INDEX(Data!$A$1:$E$5000,MATCH(1,(Data!$A$1:$A$5000=$C5)*(Data!$D$1:$D$5000=$C$2)*(Data!$C$1:$C$5000=M$2),0),5)</f>
        <v>0.91249999999999998</v>
      </c>
      <c r="N5" s="13">
        <f t="array" ref="N5">INDEX(Data!$A$1:$E$5000,MATCH(1,(Data!$A$1:$A$5000=$C5)*(Data!$D$1:$D$5000=$C$2)*(Data!$C$1:$C$5000=N$2),0),5)</f>
        <v>0.98370000000000002</v>
      </c>
      <c r="O5" s="13">
        <f t="array" ref="O5">INDEX(Data!$A$1:$E$5000,MATCH(1,(Data!$A$1:$A$5000=$C5)*(Data!$D$1:$D$5000=$C$2)*(Data!$C$1:$C$5000=O$2),0),5)</f>
        <v>0.88819999999999999</v>
      </c>
      <c r="P5" s="13">
        <f t="array" ref="P5">INDEX(Data!$A$1:$E$5000,MATCH(1,(Data!$A$1:$A$5000=$C5)*(Data!$D$1:$D$5000=$C$2)*(Data!$C$1:$C$5000=P$2),0),5)</f>
        <v>0.91080000000000005</v>
      </c>
      <c r="Q5" s="13">
        <f t="array" ref="Q5">INDEX(Data!$A$1:$E$5000,MATCH(1,(Data!$A$1:$A$5000=$C5)*(Data!$D$1:$D$5000=$C$2)*(Data!$C$1:$C$5000=Q$2),0),5)</f>
        <v>0.91479999999999995</v>
      </c>
      <c r="R5" s="13">
        <f t="array" ref="R5">INDEX(Data!$A$1:$E$5000,MATCH(1,(Data!$A$1:$A$5000=$C5)*(Data!$D$1:$D$5000=$C$2)*(Data!$C$1:$C$5000=R$2),0),5)</f>
        <v>0.96340000000000003</v>
      </c>
      <c r="S5" s="13">
        <f t="array" ref="S5">INDEX(Data!$A$1:$E$5000,MATCH(1,(Data!$A$1:$A$5000=$C5)*(Data!$D$1:$D$5000=$C$2)*(Data!$C$1:$C$5000=S$2),0),5)</f>
        <v>0.89490000000000003</v>
      </c>
      <c r="T5" s="13">
        <f t="array" ref="T5">INDEX(Data!$A$1:$E$5000,MATCH(1,(Data!$A$1:$A$5000=$C5)*(Data!$D$1:$D$5000=$C$2)*(Data!$C$1:$C$5000=T$2),0),5)</f>
        <v>0.82930000000000004</v>
      </c>
      <c r="U5" s="13">
        <f t="array" ref="U5">INDEX(Data!$A$1:$E$5000,MATCH(1,(Data!$A$1:$A$5000=$C5)*(Data!$D$1:$D$5000=$C$2)*(Data!$C$1:$C$5000=U$2),0),5)</f>
        <v>0.8629</v>
      </c>
      <c r="V5" s="13">
        <f t="array" ref="V5">INDEX(Data!$A$1:$E$5000,MATCH(1,(Data!$A$1:$A$5000=$C5)*(Data!$D$1:$D$5000=$C$2)*(Data!$C$1:$C$5000=V$2),0),5)</f>
        <v>0.80279999999999996</v>
      </c>
    </row>
    <row r="6" spans="1:25">
      <c r="A6" s="2">
        <v>3</v>
      </c>
      <c r="B6" s="11" t="str">
        <f>VLOOKUP(C6,Data!$A$1:$B$5000,2,FALSE)</f>
        <v>EMC Corporation</v>
      </c>
      <c r="C6" s="11" t="str">
        <f>'Regression Scenarios details'!B4</f>
        <v>EMC</v>
      </c>
      <c r="D6" s="13" t="e">
        <f t="array" ref="D6">INDEX(Data!$A$1:$E$5000,MATCH(1,(Data!$A$1:$A$5000=$C6)*(Data!$D$1:$D$5000=$C$2)*(Data!$C$1:$C$5000=D$2),0),5)</f>
        <v>#N/A</v>
      </c>
      <c r="E6" s="13">
        <f t="array" ref="E6">INDEX(Data!$A$1:$E$5000,MATCH(1,(Data!$A$1:$A$5000=$C6)*(Data!$D$1:$D$5000=$C$2)*(Data!$C$1:$C$5000=E$2),0),5)</f>
        <v>1.9285000000000001</v>
      </c>
      <c r="F6" s="13">
        <f t="array" ref="F6">INDEX(Data!$A$1:$E$5000,MATCH(1,(Data!$A$1:$A$5000=$C6)*(Data!$D$1:$D$5000=$C$2)*(Data!$C$1:$C$5000=F$2),0),5)</f>
        <v>2.3544</v>
      </c>
      <c r="G6" s="13">
        <f t="array" ref="G6">INDEX(Data!$A$1:$E$5000,MATCH(1,(Data!$A$1:$A$5000=$C6)*(Data!$D$1:$D$5000=$C$2)*(Data!$C$1:$C$5000=G$2),0),5)</f>
        <v>1.9307000000000001</v>
      </c>
      <c r="H6" s="13">
        <f t="array" ref="H6">INDEX(Data!$A$1:$E$5000,MATCH(1,(Data!$A$1:$A$5000=$C6)*(Data!$D$1:$D$5000=$C$2)*(Data!$C$1:$C$5000=H$2),0),5)</f>
        <v>1.3512999999999999</v>
      </c>
      <c r="I6" s="13">
        <f t="array" ref="I6">INDEX(Data!$A$1:$E$5000,MATCH(1,(Data!$A$1:$A$5000=$C6)*(Data!$D$1:$D$5000=$C$2)*(Data!$C$1:$C$5000=I$2),0),5)</f>
        <v>1.2141999999999999</v>
      </c>
      <c r="J6" s="13">
        <f t="array" ref="J6">INDEX(Data!$A$1:$E$5000,MATCH(1,(Data!$A$1:$A$5000=$C6)*(Data!$D$1:$D$5000=$C$2)*(Data!$C$1:$C$5000=J$2),0),5)</f>
        <v>1.1597999999999999</v>
      </c>
      <c r="K6" s="13">
        <f t="array" ref="K6">INDEX(Data!$A$1:$E$5000,MATCH(1,(Data!$A$1:$A$5000=$C6)*(Data!$D$1:$D$5000=$C$2)*(Data!$C$1:$C$5000=K$2),0),5)</f>
        <v>1.1734</v>
      </c>
      <c r="L6" s="13">
        <f t="array" ref="L6">INDEX(Data!$A$1:$E$5000,MATCH(1,(Data!$A$1:$A$5000=$C6)*(Data!$D$1:$D$5000=$C$2)*(Data!$C$1:$C$5000=L$2),0),5)</f>
        <v>1.2544999999999999</v>
      </c>
      <c r="M6" s="13">
        <f t="array" ref="M6">INDEX(Data!$A$1:$E$5000,MATCH(1,(Data!$A$1:$A$5000=$C6)*(Data!$D$1:$D$5000=$C$2)*(Data!$C$1:$C$5000=M$2),0),5)</f>
        <v>1.1351</v>
      </c>
      <c r="N6" s="13">
        <f t="array" ref="N6">INDEX(Data!$A$1:$E$5000,MATCH(1,(Data!$A$1:$A$5000=$C6)*(Data!$D$1:$D$5000=$C$2)*(Data!$C$1:$C$5000=N$2),0),5)</f>
        <v>1.0920000000000001</v>
      </c>
      <c r="O6" s="13">
        <f t="array" ref="O6">INDEX(Data!$A$1:$E$5000,MATCH(1,(Data!$A$1:$A$5000=$C6)*(Data!$D$1:$D$5000=$C$2)*(Data!$C$1:$C$5000=O$2),0),5)</f>
        <v>1.1795</v>
      </c>
      <c r="P6" s="13">
        <f t="array" ref="P6">INDEX(Data!$A$1:$E$5000,MATCH(1,(Data!$A$1:$A$5000=$C6)*(Data!$D$1:$D$5000=$C$2)*(Data!$C$1:$C$5000=P$2),0),5)</f>
        <v>1.0723</v>
      </c>
      <c r="Q6" s="13">
        <f t="array" ref="Q6">INDEX(Data!$A$1:$E$5000,MATCH(1,(Data!$A$1:$A$5000=$C6)*(Data!$D$1:$D$5000=$C$2)*(Data!$C$1:$C$5000=Q$2),0),5)</f>
        <v>0.99919999999999998</v>
      </c>
      <c r="R6" s="13">
        <f t="array" ref="R6">INDEX(Data!$A$1:$E$5000,MATCH(1,(Data!$A$1:$A$5000=$C6)*(Data!$D$1:$D$5000=$C$2)*(Data!$C$1:$C$5000=R$2),0),5)</f>
        <v>1.0402</v>
      </c>
      <c r="S6" s="13">
        <f t="array" ref="S6">INDEX(Data!$A$1:$E$5000,MATCH(1,(Data!$A$1:$A$5000=$C6)*(Data!$D$1:$D$5000=$C$2)*(Data!$C$1:$C$5000=S$2),0),5)</f>
        <v>1.0528</v>
      </c>
      <c r="T6" s="13">
        <f t="array" ref="T6">INDEX(Data!$A$1:$E$5000,MATCH(1,(Data!$A$1:$A$5000=$C6)*(Data!$D$1:$D$5000=$C$2)*(Data!$C$1:$C$5000=T$2),0),5)</f>
        <v>1.0686</v>
      </c>
      <c r="U6" s="13">
        <f t="array" ref="U6">INDEX(Data!$A$1:$E$5000,MATCH(1,(Data!$A$1:$A$5000=$C6)*(Data!$D$1:$D$5000=$C$2)*(Data!$C$1:$C$5000=U$2),0),5)</f>
        <v>1.0602</v>
      </c>
      <c r="V6" s="13">
        <f t="array" ref="V6">INDEX(Data!$A$1:$E$5000,MATCH(1,(Data!$A$1:$A$5000=$C6)*(Data!$D$1:$D$5000=$C$2)*(Data!$C$1:$C$5000=V$2),0),5)</f>
        <v>0.98340000000000005</v>
      </c>
    </row>
    <row r="7" spans="1:25">
      <c r="A7" s="2">
        <v>4</v>
      </c>
      <c r="B7" s="11" t="str">
        <f>VLOOKUP(C7,Data!$A$1:$B$5000,2,FALSE)</f>
        <v>HP Inc.</v>
      </c>
      <c r="C7" s="11" t="str">
        <f>'Regression Scenarios details'!B5</f>
        <v>HPQ</v>
      </c>
      <c r="D7" s="13">
        <f t="array" ref="D7">INDEX(Data!$A$1:$E$5000,MATCH(1,(Data!$A$1:$A$5000=$C7)*(Data!$D$1:$D$5000=$C$2)*(Data!$C$1:$C$5000=D$2),0),5)</f>
        <v>1.0601</v>
      </c>
      <c r="E7" s="13">
        <f t="array" ref="E7">INDEX(Data!$A$1:$E$5000,MATCH(1,(Data!$A$1:$A$5000=$C7)*(Data!$D$1:$D$5000=$C$2)*(Data!$C$1:$C$5000=E$2),0),5)</f>
        <v>2.2168000000000001</v>
      </c>
      <c r="F7" s="13">
        <f t="array" ref="F7">INDEX(Data!$A$1:$E$5000,MATCH(1,(Data!$A$1:$A$5000=$C7)*(Data!$D$1:$D$5000=$C$2)*(Data!$C$1:$C$5000=F$2),0),5)</f>
        <v>2.6259999999999999</v>
      </c>
      <c r="G7" s="13">
        <f t="array" ref="G7">INDEX(Data!$A$1:$E$5000,MATCH(1,(Data!$A$1:$A$5000=$C7)*(Data!$D$1:$D$5000=$C$2)*(Data!$C$1:$C$5000=G$2),0),5)</f>
        <v>2.3267000000000002</v>
      </c>
      <c r="H7" s="13">
        <f t="array" ref="H7">INDEX(Data!$A$1:$E$5000,MATCH(1,(Data!$A$1:$A$5000=$C7)*(Data!$D$1:$D$5000=$C$2)*(Data!$C$1:$C$5000=H$2),0),5)</f>
        <v>1.8010999999999999</v>
      </c>
      <c r="I7" s="13">
        <f t="array" ref="I7">INDEX(Data!$A$1:$E$5000,MATCH(1,(Data!$A$1:$A$5000=$C7)*(Data!$D$1:$D$5000=$C$2)*(Data!$C$1:$C$5000=I$2),0),5)</f>
        <v>1.7101</v>
      </c>
      <c r="J7" s="13">
        <f t="array" ref="J7">INDEX(Data!$A$1:$E$5000,MATCH(1,(Data!$A$1:$A$5000=$C7)*(Data!$D$1:$D$5000=$C$2)*(Data!$C$1:$C$5000=J$2),0),5)</f>
        <v>1.8819999999999999</v>
      </c>
      <c r="K7" s="13">
        <f t="array" ref="K7">INDEX(Data!$A$1:$E$5000,MATCH(1,(Data!$A$1:$A$5000=$C7)*(Data!$D$1:$D$5000=$C$2)*(Data!$C$1:$C$5000=K$2),0),5)</f>
        <v>2.1065999999999998</v>
      </c>
      <c r="L7" s="13">
        <f t="array" ref="L7">INDEX(Data!$A$1:$E$5000,MATCH(1,(Data!$A$1:$A$5000=$C7)*(Data!$D$1:$D$5000=$C$2)*(Data!$C$1:$C$5000=L$2),0),5)</f>
        <v>2.4554</v>
      </c>
      <c r="M7" s="13">
        <f t="array" ref="M7">INDEX(Data!$A$1:$E$5000,MATCH(1,(Data!$A$1:$A$5000=$C7)*(Data!$D$1:$D$5000=$C$2)*(Data!$C$1:$C$5000=M$2),0),5)</f>
        <v>2.6379999999999999</v>
      </c>
      <c r="N7" s="13">
        <f t="array" ref="N7">INDEX(Data!$A$1:$E$5000,MATCH(1,(Data!$A$1:$A$5000=$C7)*(Data!$D$1:$D$5000=$C$2)*(Data!$C$1:$C$5000=N$2),0),5)</f>
        <v>2.3511000000000002</v>
      </c>
      <c r="O7" s="13">
        <f t="array" ref="O7">INDEX(Data!$A$1:$E$5000,MATCH(1,(Data!$A$1:$A$5000=$C7)*(Data!$D$1:$D$5000=$C$2)*(Data!$C$1:$C$5000=O$2),0),5)</f>
        <v>1.694</v>
      </c>
      <c r="P7" s="13">
        <f t="array" ref="P7">INDEX(Data!$A$1:$E$5000,MATCH(1,(Data!$A$1:$A$5000=$C7)*(Data!$D$1:$D$5000=$C$2)*(Data!$C$1:$C$5000=P$2),0),5)</f>
        <v>1.7101999999999999</v>
      </c>
      <c r="Q7" s="13">
        <f t="array" ref="Q7">INDEX(Data!$A$1:$E$5000,MATCH(1,(Data!$A$1:$A$5000=$C7)*(Data!$D$1:$D$5000=$C$2)*(Data!$C$1:$C$5000=Q$2),0),5)</f>
        <v>1.599</v>
      </c>
      <c r="R7" s="13">
        <f t="array" ref="R7">INDEX(Data!$A$1:$E$5000,MATCH(1,(Data!$A$1:$A$5000=$C7)*(Data!$D$1:$D$5000=$C$2)*(Data!$C$1:$C$5000=R$2),0),5)</f>
        <v>1.4585999999999999</v>
      </c>
      <c r="S7" s="13">
        <f t="array" ref="S7">INDEX(Data!$A$1:$E$5000,MATCH(1,(Data!$A$1:$A$5000=$C7)*(Data!$D$1:$D$5000=$C$2)*(Data!$C$1:$C$5000=S$2),0),5)</f>
        <v>1.5198</v>
      </c>
      <c r="T7" s="13">
        <f t="array" ref="T7">INDEX(Data!$A$1:$E$5000,MATCH(1,(Data!$A$1:$A$5000=$C7)*(Data!$D$1:$D$5000=$C$2)*(Data!$C$1:$C$5000=T$2),0),5)</f>
        <v>1.5833999999999999</v>
      </c>
      <c r="U7" s="13">
        <f t="array" ref="U7">INDEX(Data!$A$1:$E$5000,MATCH(1,(Data!$A$1:$A$5000=$C7)*(Data!$D$1:$D$5000=$C$2)*(Data!$C$1:$C$5000=U$2),0),5)</f>
        <v>1.4711000000000001</v>
      </c>
      <c r="V7" s="13">
        <f t="array" ref="V7">INDEX(Data!$A$1:$E$5000,MATCH(1,(Data!$A$1:$A$5000=$C7)*(Data!$D$1:$D$5000=$C$2)*(Data!$C$1:$C$5000=V$2),0),5)</f>
        <v>1.4711000000000001</v>
      </c>
    </row>
    <row r="8" spans="1:25">
      <c r="A8" s="2">
        <v>5</v>
      </c>
      <c r="B8" s="11" t="str">
        <f>VLOOKUP(C8,Data!$A$1:$B$5000,2,FALSE)</f>
        <v>International Business Machines Corp</v>
      </c>
      <c r="C8" s="11" t="str">
        <f>'Regression Scenarios details'!B6</f>
        <v>IBM</v>
      </c>
      <c r="D8" s="13" t="e">
        <f t="array" ref="D8">INDEX(Data!$A$1:$E$5000,MATCH(1,(Data!$A$1:$A$5000=$C8)*(Data!$D$1:$D$5000=$C$2)*(Data!$C$1:$C$5000=D$2),0),5)</f>
        <v>#N/A</v>
      </c>
      <c r="E8" s="13">
        <f t="array" ref="E8">INDEX(Data!$A$1:$E$5000,MATCH(1,(Data!$A$1:$A$5000=$C8)*(Data!$D$1:$D$5000=$C$2)*(Data!$C$1:$C$5000=E$2),0),5)</f>
        <v>1.4549000000000001</v>
      </c>
      <c r="F8" s="13">
        <f t="array" ref="F8">INDEX(Data!$A$1:$E$5000,MATCH(1,(Data!$A$1:$A$5000=$C8)*(Data!$D$1:$D$5000=$C$2)*(Data!$C$1:$C$5000=F$2),0),5)</f>
        <v>1.6164000000000001</v>
      </c>
      <c r="G8" s="13">
        <f t="array" ref="G8">INDEX(Data!$A$1:$E$5000,MATCH(1,(Data!$A$1:$A$5000=$C8)*(Data!$D$1:$D$5000=$C$2)*(Data!$C$1:$C$5000=G$2),0),5)</f>
        <v>1.5663</v>
      </c>
      <c r="H8" s="13">
        <f t="array" ref="H8">INDEX(Data!$A$1:$E$5000,MATCH(1,(Data!$A$1:$A$5000=$C8)*(Data!$D$1:$D$5000=$C$2)*(Data!$C$1:$C$5000=H$2),0),5)</f>
        <v>1.3529</v>
      </c>
      <c r="I8" s="13">
        <f t="array" ref="I8">INDEX(Data!$A$1:$E$5000,MATCH(1,(Data!$A$1:$A$5000=$C8)*(Data!$D$1:$D$5000=$C$2)*(Data!$C$1:$C$5000=I$2),0),5)</f>
        <v>1.1744000000000001</v>
      </c>
      <c r="J8" s="13">
        <f t="array" ref="J8">INDEX(Data!$A$1:$E$5000,MATCH(1,(Data!$A$1:$A$5000=$C8)*(Data!$D$1:$D$5000=$C$2)*(Data!$C$1:$C$5000=J$2),0),5)</f>
        <v>1.2119</v>
      </c>
      <c r="K8" s="13">
        <f t="array" ref="K8">INDEX(Data!$A$1:$E$5000,MATCH(1,(Data!$A$1:$A$5000=$C8)*(Data!$D$1:$D$5000=$C$2)*(Data!$C$1:$C$5000=K$2),0),5)</f>
        <v>1.2527999999999999</v>
      </c>
      <c r="L8" s="13">
        <f t="array" ref="L8">INDEX(Data!$A$1:$E$5000,MATCH(1,(Data!$A$1:$A$5000=$C8)*(Data!$D$1:$D$5000=$C$2)*(Data!$C$1:$C$5000=L$2),0),5)</f>
        <v>1.1745000000000001</v>
      </c>
      <c r="M8" s="13">
        <f t="array" ref="M8">INDEX(Data!$A$1:$E$5000,MATCH(1,(Data!$A$1:$A$5000=$C8)*(Data!$D$1:$D$5000=$C$2)*(Data!$C$1:$C$5000=M$2),0),5)</f>
        <v>1.1792</v>
      </c>
      <c r="N8" s="13">
        <f t="array" ref="N8">INDEX(Data!$A$1:$E$5000,MATCH(1,(Data!$A$1:$A$5000=$C8)*(Data!$D$1:$D$5000=$C$2)*(Data!$C$1:$C$5000=N$2),0),5)</f>
        <v>1.2457</v>
      </c>
      <c r="O8" s="13">
        <f t="array" ref="O8">INDEX(Data!$A$1:$E$5000,MATCH(1,(Data!$A$1:$A$5000=$C8)*(Data!$D$1:$D$5000=$C$2)*(Data!$C$1:$C$5000=O$2),0),5)</f>
        <v>1.1548</v>
      </c>
      <c r="P8" s="13">
        <f t="array" ref="P8">INDEX(Data!$A$1:$E$5000,MATCH(1,(Data!$A$1:$A$5000=$C8)*(Data!$D$1:$D$5000=$C$2)*(Data!$C$1:$C$5000=P$2),0),5)</f>
        <v>1.0311999999999999</v>
      </c>
      <c r="Q8" s="13">
        <f t="array" ref="Q8">INDEX(Data!$A$1:$E$5000,MATCH(1,(Data!$A$1:$A$5000=$C8)*(Data!$D$1:$D$5000=$C$2)*(Data!$C$1:$C$5000=Q$2),0),5)</f>
        <v>1.0657000000000001</v>
      </c>
      <c r="R8" s="13">
        <f t="array" ref="R8">INDEX(Data!$A$1:$E$5000,MATCH(1,(Data!$A$1:$A$5000=$C8)*(Data!$D$1:$D$5000=$C$2)*(Data!$C$1:$C$5000=R$2),0),5)</f>
        <v>1.0579000000000001</v>
      </c>
      <c r="S8" s="13">
        <f t="array" ref="S8">INDEX(Data!$A$1:$E$5000,MATCH(1,(Data!$A$1:$A$5000=$C8)*(Data!$D$1:$D$5000=$C$2)*(Data!$C$1:$C$5000=S$2),0),5)</f>
        <v>0.97670000000000001</v>
      </c>
      <c r="T8" s="13">
        <f t="array" ref="T8">INDEX(Data!$A$1:$E$5000,MATCH(1,(Data!$A$1:$A$5000=$C8)*(Data!$D$1:$D$5000=$C$2)*(Data!$C$1:$C$5000=T$2),0),5)</f>
        <v>0.89349999999999996</v>
      </c>
      <c r="U8" s="13">
        <f t="array" ref="U8">INDEX(Data!$A$1:$E$5000,MATCH(1,(Data!$A$1:$A$5000=$C8)*(Data!$D$1:$D$5000=$C$2)*(Data!$C$1:$C$5000=U$2),0),5)</f>
        <v>0.82220000000000004</v>
      </c>
      <c r="V8" s="13">
        <f t="array" ref="V8">INDEX(Data!$A$1:$E$5000,MATCH(1,(Data!$A$1:$A$5000=$C8)*(Data!$D$1:$D$5000=$C$2)*(Data!$C$1:$C$5000=V$2),0),5)</f>
        <v>0.70579999999999998</v>
      </c>
    </row>
    <row r="9" spans="1:25">
      <c r="A9" s="2">
        <v>6</v>
      </c>
      <c r="B9" s="11" t="str">
        <f>VLOOKUP(C9,Data!$A$1:$B$5000,2,FALSE)</f>
        <v>Intel Corporation</v>
      </c>
      <c r="C9" s="11" t="str">
        <f>'Regression Scenarios details'!B7</f>
        <v>INTC</v>
      </c>
      <c r="D9" s="13" t="e">
        <f t="array" ref="D9">INDEX(Data!$A$1:$E$5000,MATCH(1,(Data!$A$1:$A$5000=$C9)*(Data!$D$1:$D$5000=$C$2)*(Data!$C$1:$C$5000=D$2),0),5)</f>
        <v>#N/A</v>
      </c>
      <c r="E9" s="13">
        <f t="array" ref="E9">INDEX(Data!$A$1:$E$5000,MATCH(1,(Data!$A$1:$A$5000=$C9)*(Data!$D$1:$D$5000=$C$2)*(Data!$C$1:$C$5000=E$2),0),5)</f>
        <v>2.0920999999999998</v>
      </c>
      <c r="F9" s="13">
        <f t="array" ref="F9">INDEX(Data!$A$1:$E$5000,MATCH(1,(Data!$A$1:$A$5000=$C9)*(Data!$D$1:$D$5000=$C$2)*(Data!$C$1:$C$5000=F$2),0),5)</f>
        <v>2.1554000000000002</v>
      </c>
      <c r="G9" s="13">
        <f t="array" ref="G9">INDEX(Data!$A$1:$E$5000,MATCH(1,(Data!$A$1:$A$5000=$C9)*(Data!$D$1:$D$5000=$C$2)*(Data!$C$1:$C$5000=G$2),0),5)</f>
        <v>1.6996</v>
      </c>
      <c r="H9" s="13">
        <f t="array" ref="H9">INDEX(Data!$A$1:$E$5000,MATCH(1,(Data!$A$1:$A$5000=$C9)*(Data!$D$1:$D$5000=$C$2)*(Data!$C$1:$C$5000=H$2),0),5)</f>
        <v>0.95840000000000003</v>
      </c>
      <c r="I9" s="13">
        <f t="array" ref="I9">INDEX(Data!$A$1:$E$5000,MATCH(1,(Data!$A$1:$A$5000=$C9)*(Data!$D$1:$D$5000=$C$2)*(Data!$C$1:$C$5000=I$2),0),5)</f>
        <v>0.87629999999999997</v>
      </c>
      <c r="J9" s="13">
        <f t="array" ref="J9">INDEX(Data!$A$1:$E$5000,MATCH(1,(Data!$A$1:$A$5000=$C9)*(Data!$D$1:$D$5000=$C$2)*(Data!$C$1:$C$5000=J$2),0),5)</f>
        <v>1.0043</v>
      </c>
      <c r="K9" s="13">
        <f t="array" ref="K9">INDEX(Data!$A$1:$E$5000,MATCH(1,(Data!$A$1:$A$5000=$C9)*(Data!$D$1:$D$5000=$C$2)*(Data!$C$1:$C$5000=K$2),0),5)</f>
        <v>1.1996</v>
      </c>
      <c r="L9" s="13">
        <f t="array" ref="L9">INDEX(Data!$A$1:$E$5000,MATCH(1,(Data!$A$1:$A$5000=$C9)*(Data!$D$1:$D$5000=$C$2)*(Data!$C$1:$C$5000=L$2),0),5)</f>
        <v>1.3775999999999999</v>
      </c>
      <c r="M9" s="13">
        <f t="array" ref="M9">INDEX(Data!$A$1:$E$5000,MATCH(1,(Data!$A$1:$A$5000=$C9)*(Data!$D$1:$D$5000=$C$2)*(Data!$C$1:$C$5000=M$2),0),5)</f>
        <v>1.1500999999999999</v>
      </c>
      <c r="N9" s="13">
        <f t="array" ref="N9">INDEX(Data!$A$1:$E$5000,MATCH(1,(Data!$A$1:$A$5000=$C9)*(Data!$D$1:$D$5000=$C$2)*(Data!$C$1:$C$5000=N$2),0),5)</f>
        <v>1.1560999999999999</v>
      </c>
      <c r="O9" s="13">
        <f t="array" ref="O9">INDEX(Data!$A$1:$E$5000,MATCH(1,(Data!$A$1:$A$5000=$C9)*(Data!$D$1:$D$5000=$C$2)*(Data!$C$1:$C$5000=O$2),0),5)</f>
        <v>1.077</v>
      </c>
      <c r="P9" s="13">
        <f t="array" ref="P9">INDEX(Data!$A$1:$E$5000,MATCH(1,(Data!$A$1:$A$5000=$C9)*(Data!$D$1:$D$5000=$C$2)*(Data!$C$1:$C$5000=P$2),0),5)</f>
        <v>0.99170000000000003</v>
      </c>
      <c r="Q9" s="13">
        <f t="array" ref="Q9">INDEX(Data!$A$1:$E$5000,MATCH(1,(Data!$A$1:$A$5000=$C9)*(Data!$D$1:$D$5000=$C$2)*(Data!$C$1:$C$5000=Q$2),0),5)</f>
        <v>1.2390000000000001</v>
      </c>
      <c r="R9" s="13">
        <f t="array" ref="R9">INDEX(Data!$A$1:$E$5000,MATCH(1,(Data!$A$1:$A$5000=$C9)*(Data!$D$1:$D$5000=$C$2)*(Data!$C$1:$C$5000=R$2),0),5)</f>
        <v>1.1537999999999999</v>
      </c>
      <c r="S9" s="13">
        <f t="array" ref="S9">INDEX(Data!$A$1:$E$5000,MATCH(1,(Data!$A$1:$A$5000=$C9)*(Data!$D$1:$D$5000=$C$2)*(Data!$C$1:$C$5000=S$2),0),5)</f>
        <v>0.97160000000000002</v>
      </c>
      <c r="T9" s="13">
        <f t="array" ref="T9">INDEX(Data!$A$1:$E$5000,MATCH(1,(Data!$A$1:$A$5000=$C9)*(Data!$D$1:$D$5000=$C$2)*(Data!$C$1:$C$5000=T$2),0),5)</f>
        <v>0.91020000000000001</v>
      </c>
      <c r="U9" s="13">
        <f t="array" ref="U9">INDEX(Data!$A$1:$E$5000,MATCH(1,(Data!$A$1:$A$5000=$C9)*(Data!$D$1:$D$5000=$C$2)*(Data!$C$1:$C$5000=U$2),0),5)</f>
        <v>0.92179999999999995</v>
      </c>
      <c r="V9" s="13">
        <f t="array" ref="V9">INDEX(Data!$A$1:$E$5000,MATCH(1,(Data!$A$1:$A$5000=$C9)*(Data!$D$1:$D$5000=$C$2)*(Data!$C$1:$C$5000=V$2),0),5)</f>
        <v>0.74219999999999997</v>
      </c>
    </row>
    <row r="10" spans="1:25">
      <c r="A10" s="2">
        <v>7</v>
      </c>
      <c r="B10" s="11" t="str">
        <f>VLOOKUP(C10,Data!$A$1:$B$5000,2,FALSE)</f>
        <v>Microsoft Corporation</v>
      </c>
      <c r="C10" s="11" t="str">
        <f>'Regression Scenarios details'!B8</f>
        <v>MSFT</v>
      </c>
      <c r="D10" s="13">
        <f t="array" ref="D10">INDEX(Data!$A$1:$E$5000,MATCH(1,(Data!$A$1:$A$5000=$C10)*(Data!$D$1:$D$5000=$C$2)*(Data!$C$1:$C$5000=D$2),0),5)</f>
        <v>-5.1879999999999997</v>
      </c>
      <c r="E10" s="13">
        <f t="array" ref="E10">INDEX(Data!$A$1:$E$5000,MATCH(1,(Data!$A$1:$A$5000=$C10)*(Data!$D$1:$D$5000=$C$2)*(Data!$C$1:$C$5000=E$2),0),5)</f>
        <v>-7.0731000000000002</v>
      </c>
      <c r="F10" s="13">
        <f t="array" ref="F10">INDEX(Data!$A$1:$E$5000,MATCH(1,(Data!$A$1:$A$5000=$C10)*(Data!$D$1:$D$5000=$C$2)*(Data!$C$1:$C$5000=F$2),0),5)</f>
        <v>-10.1755</v>
      </c>
      <c r="G10" s="13">
        <f t="array" ref="G10">INDEX(Data!$A$1:$E$5000,MATCH(1,(Data!$A$1:$A$5000=$C10)*(Data!$D$1:$D$5000=$C$2)*(Data!$C$1:$C$5000=G$2),0),5)</f>
        <v>12.326499999999999</v>
      </c>
      <c r="H10" s="13">
        <f t="array" ref="H10">INDEX(Data!$A$1:$E$5000,MATCH(1,(Data!$A$1:$A$5000=$C10)*(Data!$D$1:$D$5000=$C$2)*(Data!$C$1:$C$5000=H$2),0),5)</f>
        <v>4.6832000000000003</v>
      </c>
      <c r="I10" s="13">
        <f t="array" ref="I10">INDEX(Data!$A$1:$E$5000,MATCH(1,(Data!$A$1:$A$5000=$C10)*(Data!$D$1:$D$5000=$C$2)*(Data!$C$1:$C$5000=I$2),0),5)</f>
        <v>4.4238</v>
      </c>
      <c r="J10" s="13">
        <f t="array" ref="J10">INDEX(Data!$A$1:$E$5000,MATCH(1,(Data!$A$1:$A$5000=$C10)*(Data!$D$1:$D$5000=$C$2)*(Data!$C$1:$C$5000=J$2),0),5)</f>
        <v>4.8754</v>
      </c>
      <c r="K10" s="13">
        <f t="array" ref="K10">INDEX(Data!$A$1:$E$5000,MATCH(1,(Data!$A$1:$A$5000=$C10)*(Data!$D$1:$D$5000=$C$2)*(Data!$C$1:$C$5000=K$2),0),5)</f>
        <v>5.2944000000000004</v>
      </c>
      <c r="L10" s="13">
        <f t="array" ref="L10">INDEX(Data!$A$1:$E$5000,MATCH(1,(Data!$A$1:$A$5000=$C10)*(Data!$D$1:$D$5000=$C$2)*(Data!$C$1:$C$5000=L$2),0),5)</f>
        <v>6.0861999999999998</v>
      </c>
      <c r="M10" s="13">
        <f t="array" ref="M10">INDEX(Data!$A$1:$E$5000,MATCH(1,(Data!$A$1:$A$5000=$C10)*(Data!$D$1:$D$5000=$C$2)*(Data!$C$1:$C$5000=M$2),0),5)</f>
        <v>5.5747999999999998</v>
      </c>
      <c r="N10" s="13">
        <f t="array" ref="N10">INDEX(Data!$A$1:$E$5000,MATCH(1,(Data!$A$1:$A$5000=$C10)*(Data!$D$1:$D$5000=$C$2)*(Data!$C$1:$C$5000=N$2),0),5)</f>
        <v>3.5127999999999999</v>
      </c>
      <c r="O10" s="13">
        <f t="array" ref="O10">INDEX(Data!$A$1:$E$5000,MATCH(1,(Data!$A$1:$A$5000=$C10)*(Data!$D$1:$D$5000=$C$2)*(Data!$C$1:$C$5000=O$2),0),5)</f>
        <v>2.5747</v>
      </c>
      <c r="P10" s="13">
        <f t="array" ref="P10">INDEX(Data!$A$1:$E$5000,MATCH(1,(Data!$A$1:$A$5000=$C10)*(Data!$D$1:$D$5000=$C$2)*(Data!$C$1:$C$5000=P$2),0),5)</f>
        <v>2.4352999999999998</v>
      </c>
      <c r="Q10" s="13">
        <f t="array" ref="Q10">INDEX(Data!$A$1:$E$5000,MATCH(1,(Data!$A$1:$A$5000=$C10)*(Data!$D$1:$D$5000=$C$2)*(Data!$C$1:$C$5000=Q$2),0),5)</f>
        <v>2.7637</v>
      </c>
      <c r="R10" s="13">
        <f t="array" ref="R10">INDEX(Data!$A$1:$E$5000,MATCH(1,(Data!$A$1:$A$5000=$C10)*(Data!$D$1:$D$5000=$C$2)*(Data!$C$1:$C$5000=R$2),0),5)</f>
        <v>2.3753000000000002</v>
      </c>
      <c r="S10" s="13">
        <f t="array" ref="S10">INDEX(Data!$A$1:$E$5000,MATCH(1,(Data!$A$1:$A$5000=$C10)*(Data!$D$1:$D$5000=$C$2)*(Data!$C$1:$C$5000=S$2),0),5)</f>
        <v>2.1425000000000001</v>
      </c>
      <c r="T10" s="13">
        <f t="array" ref="T10">INDEX(Data!$A$1:$E$5000,MATCH(1,(Data!$A$1:$A$5000=$C10)*(Data!$D$1:$D$5000=$C$2)*(Data!$C$1:$C$5000=T$2),0),5)</f>
        <v>2.1979000000000002</v>
      </c>
      <c r="U10" s="13">
        <f t="array" ref="U10">INDEX(Data!$A$1:$E$5000,MATCH(1,(Data!$A$1:$A$5000=$C10)*(Data!$D$1:$D$5000=$C$2)*(Data!$C$1:$C$5000=U$2),0),5)</f>
        <v>1.9040999999999999</v>
      </c>
      <c r="V10" s="13">
        <f t="array" ref="V10">INDEX(Data!$A$1:$E$5000,MATCH(1,(Data!$A$1:$A$5000=$C10)*(Data!$D$1:$D$5000=$C$2)*(Data!$C$1:$C$5000=V$2),0),5)</f>
        <v>1.5551999999999999</v>
      </c>
    </row>
    <row r="11" spans="1:25">
      <c r="A11" s="2">
        <v>8</v>
      </c>
      <c r="B11" s="11" t="str">
        <f>VLOOKUP(C11,Data!$A$1:$B$5000,2,FALSE)</f>
        <v>CA Inc.</v>
      </c>
      <c r="C11" s="11" t="str">
        <f>'Regression Scenarios details'!B9</f>
        <v>CA</v>
      </c>
      <c r="D11" s="13">
        <f t="array" ref="D11">INDEX(Data!$A$1:$E$5000,MATCH(1,(Data!$A$1:$A$5000=$C11)*(Data!$D$1:$D$5000=$C$2)*(Data!$C$1:$C$5000=D$2),0),5)</f>
        <v>0.70509999999999995</v>
      </c>
      <c r="E11" s="13">
        <f t="array" ref="E11">INDEX(Data!$A$1:$E$5000,MATCH(1,(Data!$A$1:$A$5000=$C11)*(Data!$D$1:$D$5000=$C$2)*(Data!$C$1:$C$5000=E$2),0),5)</f>
        <v>0.78490000000000004</v>
      </c>
      <c r="F11" s="13">
        <f t="array" ref="F11">INDEX(Data!$A$1:$E$5000,MATCH(1,(Data!$A$1:$A$5000=$C11)*(Data!$D$1:$D$5000=$C$2)*(Data!$C$1:$C$5000=F$2),0),5)</f>
        <v>0.5282</v>
      </c>
      <c r="G11" s="13">
        <f t="array" ref="G11">INDEX(Data!$A$1:$E$5000,MATCH(1,(Data!$A$1:$A$5000=$C11)*(Data!$D$1:$D$5000=$C$2)*(Data!$C$1:$C$5000=G$2),0),5)</f>
        <v>0.27810000000000001</v>
      </c>
      <c r="H11" s="13">
        <f t="array" ref="H11">INDEX(Data!$A$1:$E$5000,MATCH(1,(Data!$A$1:$A$5000=$C11)*(Data!$D$1:$D$5000=$C$2)*(Data!$C$1:$C$5000=H$2),0),5)</f>
        <v>0.21709999999999999</v>
      </c>
      <c r="I11" s="13">
        <f t="array" ref="I11">INDEX(Data!$A$1:$E$5000,MATCH(1,(Data!$A$1:$A$5000=$C11)*(Data!$D$1:$D$5000=$C$2)*(Data!$C$1:$C$5000=I$2),0),5)</f>
        <v>0.26050000000000001</v>
      </c>
      <c r="J11" s="13">
        <f t="array" ref="J11">INDEX(Data!$A$1:$E$5000,MATCH(1,(Data!$A$1:$A$5000=$C11)*(Data!$D$1:$D$5000=$C$2)*(Data!$C$1:$C$5000=J$2),0),5)</f>
        <v>0.3322</v>
      </c>
      <c r="K11" s="13">
        <f t="array" ref="K11">INDEX(Data!$A$1:$E$5000,MATCH(1,(Data!$A$1:$A$5000=$C11)*(Data!$D$1:$D$5000=$C$2)*(Data!$C$1:$C$5000=K$2),0),5)</f>
        <v>0.42799999999999999</v>
      </c>
      <c r="L11" s="13">
        <f t="array" ref="L11">INDEX(Data!$A$1:$E$5000,MATCH(1,(Data!$A$1:$A$5000=$C11)*(Data!$D$1:$D$5000=$C$2)*(Data!$C$1:$C$5000=L$2),0),5)</f>
        <v>0.48349999999999999</v>
      </c>
      <c r="M11" s="13">
        <f t="array" ref="M11">INDEX(Data!$A$1:$E$5000,MATCH(1,(Data!$A$1:$A$5000=$C11)*(Data!$D$1:$D$5000=$C$2)*(Data!$C$1:$C$5000=M$2),0),5)</f>
        <v>0.53059999999999996</v>
      </c>
      <c r="N11" s="13">
        <f t="array" ref="N11">INDEX(Data!$A$1:$E$5000,MATCH(1,(Data!$A$1:$A$5000=$C11)*(Data!$D$1:$D$5000=$C$2)*(Data!$C$1:$C$5000=N$2),0),5)</f>
        <v>0.59750000000000003</v>
      </c>
      <c r="O11" s="13">
        <f t="array" ref="O11">INDEX(Data!$A$1:$E$5000,MATCH(1,(Data!$A$1:$A$5000=$C11)*(Data!$D$1:$D$5000=$C$2)*(Data!$C$1:$C$5000=O$2),0),5)</f>
        <v>0.58440000000000003</v>
      </c>
      <c r="P11" s="13">
        <f t="array" ref="P11">INDEX(Data!$A$1:$E$5000,MATCH(1,(Data!$A$1:$A$5000=$C11)*(Data!$D$1:$D$5000=$C$2)*(Data!$C$1:$C$5000=P$2),0),5)</f>
        <v>0.59409999999999996</v>
      </c>
      <c r="Q11" s="13">
        <f t="array" ref="Q11">INDEX(Data!$A$1:$E$5000,MATCH(1,(Data!$A$1:$A$5000=$C11)*(Data!$D$1:$D$5000=$C$2)*(Data!$C$1:$C$5000=Q$2),0),5)</f>
        <v>0.56999999999999995</v>
      </c>
      <c r="R11" s="13">
        <f t="array" ref="R11">INDEX(Data!$A$1:$E$5000,MATCH(1,(Data!$A$1:$A$5000=$C11)*(Data!$D$1:$D$5000=$C$2)*(Data!$C$1:$C$5000=R$2),0),5)</f>
        <v>0.6038</v>
      </c>
      <c r="S11" s="13">
        <f t="array" ref="S11">INDEX(Data!$A$1:$E$5000,MATCH(1,(Data!$A$1:$A$5000=$C11)*(Data!$D$1:$D$5000=$C$2)*(Data!$C$1:$C$5000=S$2),0),5)</f>
        <v>0.57640000000000002</v>
      </c>
      <c r="T11" s="13">
        <f t="array" ref="T11">INDEX(Data!$A$1:$E$5000,MATCH(1,(Data!$A$1:$A$5000=$C11)*(Data!$D$1:$D$5000=$C$2)*(Data!$C$1:$C$5000=T$2),0),5)</f>
        <v>0.56459999999999999</v>
      </c>
      <c r="U11" s="13">
        <f t="array" ref="U11">INDEX(Data!$A$1:$E$5000,MATCH(1,(Data!$A$1:$A$5000=$C11)*(Data!$D$1:$D$5000=$C$2)*(Data!$C$1:$C$5000=U$2),0),5)</f>
        <v>0.53390000000000004</v>
      </c>
      <c r="V11" s="13">
        <f t="array" ref="V11">INDEX(Data!$A$1:$E$5000,MATCH(1,(Data!$A$1:$A$5000=$C11)*(Data!$D$1:$D$5000=$C$2)*(Data!$C$1:$C$5000=V$2),0),5)</f>
        <v>0.46910000000000002</v>
      </c>
    </row>
    <row r="12" spans="1:25">
      <c r="A12" s="2">
        <v>9</v>
      </c>
      <c r="B12" s="11" t="str">
        <f>VLOOKUP(C12,Data!$A$1:$B$5000,2,FALSE)</f>
        <v>salesforce.com Inc.</v>
      </c>
      <c r="C12" s="11" t="str">
        <f>'Regression Scenarios details'!B10</f>
        <v>CRM</v>
      </c>
      <c r="D12" s="13" t="e">
        <f t="array" ref="D12">INDEX(Data!$A$1:$E$5000,MATCH(1,(Data!$A$1:$A$5000=$C12)*(Data!$D$1:$D$5000=$C$2)*(Data!$C$1:$C$5000=D$2),0),5)</f>
        <v>#N/A</v>
      </c>
      <c r="E12" s="13" t="e">
        <f t="array" ref="E12">INDEX(Data!$A$1:$E$5000,MATCH(1,(Data!$A$1:$A$5000=$C12)*(Data!$D$1:$D$5000=$C$2)*(Data!$C$1:$C$5000=E$2),0),5)</f>
        <v>#N/A</v>
      </c>
      <c r="F12" s="13" t="e">
        <f t="array" ref="F12">INDEX(Data!$A$1:$E$5000,MATCH(1,(Data!$A$1:$A$5000=$C12)*(Data!$D$1:$D$5000=$C$2)*(Data!$C$1:$C$5000=F$2),0),5)</f>
        <v>#N/A</v>
      </c>
      <c r="G12" s="13" t="e">
        <f t="array" ref="G12">INDEX(Data!$A$1:$E$5000,MATCH(1,(Data!$A$1:$A$5000=$C12)*(Data!$D$1:$D$5000=$C$2)*(Data!$C$1:$C$5000=G$2),0),5)</f>
        <v>#N/A</v>
      </c>
      <c r="H12" s="13" t="e">
        <f t="array" ref="H12">INDEX(Data!$A$1:$E$5000,MATCH(1,(Data!$A$1:$A$5000=$C12)*(Data!$D$1:$D$5000=$C$2)*(Data!$C$1:$C$5000=H$2),0),5)</f>
        <v>#N/A</v>
      </c>
      <c r="I12" s="13" t="e">
        <f t="array" ref="I12">INDEX(Data!$A$1:$E$5000,MATCH(1,(Data!$A$1:$A$5000=$C12)*(Data!$D$1:$D$5000=$C$2)*(Data!$C$1:$C$5000=I$2),0),5)</f>
        <v>#N/A</v>
      </c>
      <c r="J12" s="13" t="e">
        <f t="array" ref="J12">INDEX(Data!$A$1:$E$5000,MATCH(1,(Data!$A$1:$A$5000=$C12)*(Data!$D$1:$D$5000=$C$2)*(Data!$C$1:$C$5000=J$2),0),5)</f>
        <v>#N/A</v>
      </c>
      <c r="K12" s="13">
        <f t="array" ref="K12">INDEX(Data!$A$1:$E$5000,MATCH(1,(Data!$A$1:$A$5000=$C12)*(Data!$D$1:$D$5000=$C$2)*(Data!$C$1:$C$5000=K$2),0),5)</f>
        <v>6.3860999999999999</v>
      </c>
      <c r="L12" s="13">
        <f t="array" ref="L12">INDEX(Data!$A$1:$E$5000,MATCH(1,(Data!$A$1:$A$5000=$C12)*(Data!$D$1:$D$5000=$C$2)*(Data!$C$1:$C$5000=L$2),0),5)</f>
        <v>5.4020000000000001</v>
      </c>
      <c r="M12" s="13">
        <f t="array" ref="M12">INDEX(Data!$A$1:$E$5000,MATCH(1,(Data!$A$1:$A$5000=$C12)*(Data!$D$1:$D$5000=$C$2)*(Data!$C$1:$C$5000=M$2),0),5)</f>
        <v>7.1336000000000004</v>
      </c>
      <c r="N12" s="13">
        <f t="array" ref="N12">INDEX(Data!$A$1:$E$5000,MATCH(1,(Data!$A$1:$A$5000=$C12)*(Data!$D$1:$D$5000=$C$2)*(Data!$C$1:$C$5000=N$2),0),5)</f>
        <v>10.7502</v>
      </c>
      <c r="O12" s="13">
        <f t="array" ref="O12">INDEX(Data!$A$1:$E$5000,MATCH(1,(Data!$A$1:$A$5000=$C12)*(Data!$D$1:$D$5000=$C$2)*(Data!$C$1:$C$5000=O$2),0),5)</f>
        <v>12.2967</v>
      </c>
      <c r="P12" s="13">
        <f t="array" ref="P12">INDEX(Data!$A$1:$E$5000,MATCH(1,(Data!$A$1:$A$5000=$C12)*(Data!$D$1:$D$5000=$C$2)*(Data!$C$1:$C$5000=P$2),0),5)</f>
        <v>15.6325</v>
      </c>
      <c r="Q12" s="13">
        <f t="array" ref="Q12">INDEX(Data!$A$1:$E$5000,MATCH(1,(Data!$A$1:$A$5000=$C12)*(Data!$D$1:$D$5000=$C$2)*(Data!$C$1:$C$5000=Q$2),0),5)</f>
        <v>4.3194999999999997</v>
      </c>
      <c r="R12" s="13">
        <f t="array" ref="R12">INDEX(Data!$A$1:$E$5000,MATCH(1,(Data!$A$1:$A$5000=$C12)*(Data!$D$1:$D$5000=$C$2)*(Data!$C$1:$C$5000=R$2),0),5)</f>
        <v>1.9849000000000001</v>
      </c>
      <c r="S12" s="13">
        <f t="array" ref="S12">INDEX(Data!$A$1:$E$5000,MATCH(1,(Data!$A$1:$A$5000=$C12)*(Data!$D$1:$D$5000=$C$2)*(Data!$C$1:$C$5000=S$2),0),5)</f>
        <v>1.5404</v>
      </c>
      <c r="T12" s="13">
        <f t="array" ref="T12">INDEX(Data!$A$1:$E$5000,MATCH(1,(Data!$A$1:$A$5000=$C12)*(Data!$D$1:$D$5000=$C$2)*(Data!$C$1:$C$5000=T$2),0),5)</f>
        <v>0.95709999999999995</v>
      </c>
      <c r="U12" s="13">
        <f t="array" ref="U12">INDEX(Data!$A$1:$E$5000,MATCH(1,(Data!$A$1:$A$5000=$C12)*(Data!$D$1:$D$5000=$C$2)*(Data!$C$1:$C$5000=U$2),0),5)</f>
        <v>0.92179999999999995</v>
      </c>
      <c r="V12" s="13">
        <f t="array" ref="V12">INDEX(Data!$A$1:$E$5000,MATCH(1,(Data!$A$1:$A$5000=$C12)*(Data!$D$1:$D$5000=$C$2)*(Data!$C$1:$C$5000=V$2),0),5)</f>
        <v>1.0210999999999999</v>
      </c>
    </row>
    <row r="13" spans="1:25">
      <c r="A13" s="2">
        <v>10</v>
      </c>
      <c r="B13" s="11" t="str">
        <f>VLOOKUP(C13,Data!$A$1:$B$5000,2,FALSE)</f>
        <v>Accenture, PLC</v>
      </c>
      <c r="C13" s="11" t="str">
        <f>'Regression Scenarios details'!B11</f>
        <v>ACN</v>
      </c>
      <c r="D13" s="13" t="e">
        <f t="array" ref="D13">INDEX(Data!$A$1:$E$5000,MATCH(1,(Data!$A$1:$A$5000=$C13)*(Data!$D$1:$D$5000=$C$2)*(Data!$C$1:$C$5000=D$2),0),5)</f>
        <v>#N/A</v>
      </c>
      <c r="E13" s="13" t="e">
        <f t="array" ref="E13">INDEX(Data!$A$1:$E$5000,MATCH(1,(Data!$A$1:$A$5000=$C13)*(Data!$D$1:$D$5000=$C$2)*(Data!$C$1:$C$5000=E$2),0),5)</f>
        <v>#N/A</v>
      </c>
      <c r="F13" s="13" t="e">
        <f t="array" ref="F13">INDEX(Data!$A$1:$E$5000,MATCH(1,(Data!$A$1:$A$5000=$C13)*(Data!$D$1:$D$5000=$C$2)*(Data!$C$1:$C$5000=F$2),0),5)</f>
        <v>#N/A</v>
      </c>
      <c r="G13" s="13" t="e">
        <f t="array" ref="G13">INDEX(Data!$A$1:$E$5000,MATCH(1,(Data!$A$1:$A$5000=$C13)*(Data!$D$1:$D$5000=$C$2)*(Data!$C$1:$C$5000=G$2),0),5)</f>
        <v>#N/A</v>
      </c>
      <c r="H13" s="13">
        <f t="array" ref="H13">INDEX(Data!$A$1:$E$5000,MATCH(1,(Data!$A$1:$A$5000=$C13)*(Data!$D$1:$D$5000=$C$2)*(Data!$C$1:$C$5000=H$2),0),5)</f>
        <v>4.6003999999999996</v>
      </c>
      <c r="I13" s="13">
        <f t="array" ref="I13">INDEX(Data!$A$1:$E$5000,MATCH(1,(Data!$A$1:$A$5000=$C13)*(Data!$D$1:$D$5000=$C$2)*(Data!$C$1:$C$5000=I$2),0),5)</f>
        <v>4.5854999999999997</v>
      </c>
      <c r="J13" s="13">
        <f t="array" ref="J13">INDEX(Data!$A$1:$E$5000,MATCH(1,(Data!$A$1:$A$5000=$C13)*(Data!$D$1:$D$5000=$C$2)*(Data!$C$1:$C$5000=J$2),0),5)</f>
        <v>5.0914000000000001</v>
      </c>
      <c r="K13" s="13">
        <f t="array" ref="K13">INDEX(Data!$A$1:$E$5000,MATCH(1,(Data!$A$1:$A$5000=$C13)*(Data!$D$1:$D$5000=$C$2)*(Data!$C$1:$C$5000=K$2),0),5)</f>
        <v>5.0678000000000001</v>
      </c>
      <c r="L13" s="13">
        <f t="array" ref="L13">INDEX(Data!$A$1:$E$5000,MATCH(1,(Data!$A$1:$A$5000=$C13)*(Data!$D$1:$D$5000=$C$2)*(Data!$C$1:$C$5000=L$2),0),5)</f>
        <v>5.7851999999999997</v>
      </c>
      <c r="M13" s="13">
        <f t="array" ref="M13">INDEX(Data!$A$1:$E$5000,MATCH(1,(Data!$A$1:$A$5000=$C13)*(Data!$D$1:$D$5000=$C$2)*(Data!$C$1:$C$5000=M$2),0),5)</f>
        <v>8.4472000000000005</v>
      </c>
      <c r="N13" s="13">
        <f t="array" ref="N13">INDEX(Data!$A$1:$E$5000,MATCH(1,(Data!$A$1:$A$5000=$C13)*(Data!$D$1:$D$5000=$C$2)*(Data!$C$1:$C$5000=N$2),0),5)</f>
        <v>7.3833000000000002</v>
      </c>
      <c r="O13" s="13">
        <f t="array" ref="O13">INDEX(Data!$A$1:$E$5000,MATCH(1,(Data!$A$1:$A$5000=$C13)*(Data!$D$1:$D$5000=$C$2)*(Data!$C$1:$C$5000=O$2),0),5)</f>
        <v>5.8883000000000001</v>
      </c>
      <c r="P13" s="13">
        <f t="array" ref="P13">INDEX(Data!$A$1:$E$5000,MATCH(1,(Data!$A$1:$A$5000=$C13)*(Data!$D$1:$D$5000=$C$2)*(Data!$C$1:$C$5000=P$2),0),5)</f>
        <v>6.3497000000000003</v>
      </c>
      <c r="Q13" s="13">
        <f t="array" ref="Q13">INDEX(Data!$A$1:$E$5000,MATCH(1,(Data!$A$1:$A$5000=$C13)*(Data!$D$1:$D$5000=$C$2)*(Data!$C$1:$C$5000=Q$2),0),5)</f>
        <v>7.0152000000000001</v>
      </c>
      <c r="R13" s="13">
        <f t="array" ref="R13">INDEX(Data!$A$1:$E$5000,MATCH(1,(Data!$A$1:$A$5000=$C13)*(Data!$D$1:$D$5000=$C$2)*(Data!$C$1:$C$5000=R$2),0),5)</f>
        <v>6.8121</v>
      </c>
      <c r="S13" s="13">
        <f t="array" ref="S13">INDEX(Data!$A$1:$E$5000,MATCH(1,(Data!$A$1:$A$5000=$C13)*(Data!$D$1:$D$5000=$C$2)*(Data!$C$1:$C$5000=S$2),0),5)</f>
        <v>5.9001000000000001</v>
      </c>
      <c r="T13" s="13">
        <f t="array" ref="T13">INDEX(Data!$A$1:$E$5000,MATCH(1,(Data!$A$1:$A$5000=$C13)*(Data!$D$1:$D$5000=$C$2)*(Data!$C$1:$C$5000=T$2),0),5)</f>
        <v>4.7058</v>
      </c>
      <c r="U13" s="13">
        <f t="array" ref="U13">INDEX(Data!$A$1:$E$5000,MATCH(1,(Data!$A$1:$A$5000=$C13)*(Data!$D$1:$D$5000=$C$2)*(Data!$C$1:$C$5000=U$2),0),5)</f>
        <v>4.1041999999999996</v>
      </c>
      <c r="V13" s="13">
        <f t="array" ref="V13">INDEX(Data!$A$1:$E$5000,MATCH(1,(Data!$A$1:$A$5000=$C13)*(Data!$D$1:$D$5000=$C$2)*(Data!$C$1:$C$5000=V$2),0),5)</f>
        <v>3.0453000000000001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/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11</v>
      </c>
    </row>
    <row r="2" spans="1:25" hidden="1">
      <c r="C2" s="2" t="s">
        <v>76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47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10</v>
      </c>
      <c r="V3" s="7" t="s">
        <v>14</v>
      </c>
    </row>
    <row r="4" spans="1:25">
      <c r="A4" s="2" t="s">
        <v>57</v>
      </c>
      <c r="B4" s="11" t="str">
        <f>VLOOKUP(C4,Data!$A$1:$B$5000,2,FALSE)</f>
        <v>Oracle Corporation</v>
      </c>
      <c r="C4" s="1" t="str">
        <f>'Regression Scenarios details'!B2</f>
        <v>ORCL</v>
      </c>
      <c r="D4" s="12" t="e">
        <f t="array" ref="D4">INDEX(Data!$A$1:$E$5000,MATCH(1,(Data!$A$1:$A$5000=$C4)*(Data!$D$1:$D$5000=$C$2)*(Data!$C$1:$C$5000=D$2),0),5)</f>
        <v>#N/A</v>
      </c>
      <c r="E4" s="12">
        <f t="array" ref="E4">INDEX(Data!$A$1:$E$5000,MATCH(1,(Data!$A$1:$A$5000=$C4)*(Data!$D$1:$D$5000=$C$2)*(Data!$C$1:$C$5000=E$2),0),5)</f>
        <v>0.2356</v>
      </c>
      <c r="F4" s="12">
        <f t="array" ref="F4">INDEX(Data!$A$1:$E$5000,MATCH(1,(Data!$A$1:$A$5000=$C4)*(Data!$D$1:$D$5000=$C$2)*(Data!$C$1:$C$5000=F$2),0),5)</f>
        <v>0.14760000000000001</v>
      </c>
      <c r="G4" s="12">
        <f t="array" ref="G4">INDEX(Data!$A$1:$E$5000,MATCH(1,(Data!$A$1:$A$5000=$C4)*(Data!$D$1:$D$5000=$C$2)*(Data!$C$1:$C$5000=G$2),0),5)</f>
        <v>7.1999999999999995E-2</v>
      </c>
      <c r="H4" s="12">
        <f t="array" ref="H4">INDEX(Data!$A$1:$E$5000,MATCH(1,(Data!$A$1:$A$5000=$C4)*(Data!$D$1:$D$5000=$C$2)*(Data!$C$1:$C$5000=H$2),0),5)</f>
        <v>-0.10929999999999999</v>
      </c>
      <c r="I4" s="12">
        <f t="array" ref="I4">INDEX(Data!$A$1:$E$5000,MATCH(1,(Data!$A$1:$A$5000=$C4)*(Data!$D$1:$D$5000=$C$2)*(Data!$C$1:$C$5000=I$2),0),5)</f>
        <v>-2.0500000000000001E-2</v>
      </c>
      <c r="J4" s="12">
        <f t="array" ref="J4">INDEX(Data!$A$1:$E$5000,MATCH(1,(Data!$A$1:$A$5000=$C4)*(Data!$D$1:$D$5000=$C$2)*(Data!$C$1:$C$5000=J$2),0),5)</f>
        <v>7.1900000000000006E-2</v>
      </c>
      <c r="K4" s="12">
        <f t="array" ref="K4">INDEX(Data!$A$1:$E$5000,MATCH(1,(Data!$A$1:$A$5000=$C4)*(Data!$D$1:$D$5000=$C$2)*(Data!$C$1:$C$5000=K$2),0),5)</f>
        <v>0.1618</v>
      </c>
      <c r="L4" s="12">
        <f t="array" ref="L4">INDEX(Data!$A$1:$E$5000,MATCH(1,(Data!$A$1:$A$5000=$C4)*(Data!$D$1:$D$5000=$C$2)*(Data!$C$1:$C$5000=L$2),0),5)</f>
        <v>0.21870000000000001</v>
      </c>
      <c r="M4" s="12">
        <f t="array" ref="M4">INDEX(Data!$A$1:$E$5000,MATCH(1,(Data!$A$1:$A$5000=$C4)*(Data!$D$1:$D$5000=$C$2)*(Data!$C$1:$C$5000=M$2),0),5)</f>
        <v>0.2515</v>
      </c>
      <c r="N4" s="12">
        <f t="array" ref="N4">INDEX(Data!$A$1:$E$5000,MATCH(1,(Data!$A$1:$A$5000=$C4)*(Data!$D$1:$D$5000=$C$2)*(Data!$C$1:$C$5000=N$2),0),5)</f>
        <v>0.24640000000000001</v>
      </c>
      <c r="O4" s="12">
        <f t="array" ref="O4">INDEX(Data!$A$1:$E$5000,MATCH(1,(Data!$A$1:$A$5000=$C4)*(Data!$D$1:$D$5000=$C$2)*(Data!$C$1:$C$5000=O$2),0),5)</f>
        <v>3.6600000000000001E-2</v>
      </c>
      <c r="P4" s="12">
        <f t="array" ref="P4">INDEX(Data!$A$1:$E$5000,MATCH(1,(Data!$A$1:$A$5000=$C4)*(Data!$D$1:$D$5000=$C$2)*(Data!$C$1:$C$5000=P$2),0),5)</f>
        <v>0.15340000000000001</v>
      </c>
      <c r="Q4" s="12">
        <f t="array" ref="Q4">INDEX(Data!$A$1:$E$5000,MATCH(1,(Data!$A$1:$A$5000=$C4)*(Data!$D$1:$D$5000=$C$2)*(Data!$C$1:$C$5000=Q$2),0),5)</f>
        <v>0.32819999999999999</v>
      </c>
      <c r="R4" s="12">
        <f t="array" ref="R4">INDEX(Data!$A$1:$E$5000,MATCH(1,(Data!$A$1:$A$5000=$C4)*(Data!$D$1:$D$5000=$C$2)*(Data!$C$1:$C$5000=R$2),0),5)</f>
        <v>4.2099999999999999E-2</v>
      </c>
      <c r="S4" s="12">
        <f t="array" ref="S4">INDEX(Data!$A$1:$E$5000,MATCH(1,(Data!$A$1:$A$5000=$C4)*(Data!$D$1:$D$5000=$C$2)*(Data!$C$1:$C$5000=S$2),0),5)</f>
        <v>1.6000000000000001E-3</v>
      </c>
      <c r="T4" s="12">
        <f t="array" ref="T4">INDEX(Data!$A$1:$E$5000,MATCH(1,(Data!$A$1:$A$5000=$C4)*(Data!$D$1:$D$5000=$C$2)*(Data!$C$1:$C$5000=T$2),0),5)</f>
        <v>2.9499999999999998E-2</v>
      </c>
      <c r="U4" s="12">
        <f t="array" ref="U4">INDEX(Data!$A$1:$E$5000,MATCH(1,(Data!$A$1:$A$5000=$C4)*(Data!$D$1:$D$5000=$C$2)*(Data!$C$1:$C$5000=U$2),0),5)</f>
        <v>-1.2999999999999999E-3</v>
      </c>
      <c r="V4" s="12">
        <f t="array" ref="V4">INDEX(Data!$A$1:$E$5000,MATCH(1,(Data!$A$1:$A$5000=$C4)*(Data!$D$1:$D$5000=$C$2)*(Data!$C$1:$C$5000=V$2),0),5)</f>
        <v>-3.4700000000000002E-2</v>
      </c>
    </row>
    <row r="5" spans="1:25">
      <c r="A5" s="2">
        <v>2</v>
      </c>
      <c r="B5" s="11" t="str">
        <f>VLOOKUP(C5,Data!$A$1:$B$5000,2,FALSE)</f>
        <v>Cisco Systems, Inc.</v>
      </c>
      <c r="C5" s="1" t="str">
        <f>'Regression Scenarios details'!B3</f>
        <v>CSCO</v>
      </c>
      <c r="D5" s="12" t="e">
        <f t="array" ref="D5">INDEX(Data!$A$1:$E$5000,MATCH(1,(Data!$A$1:$A$5000=$C5)*(Data!$D$1:$D$5000=$C$2)*(Data!$C$1:$C$5000=D$2),0),5)</f>
        <v>#N/A</v>
      </c>
      <c r="E5" s="12">
        <f t="array" ref="E5">INDEX(Data!$A$1:$E$5000,MATCH(1,(Data!$A$1:$A$5000=$C5)*(Data!$D$1:$D$5000=$C$2)*(Data!$C$1:$C$5000=E$2),0),5)</f>
        <v>0.43690000000000001</v>
      </c>
      <c r="F5" s="12">
        <f t="array" ref="F5">INDEX(Data!$A$1:$E$5000,MATCH(1,(Data!$A$1:$A$5000=$C5)*(Data!$D$1:$D$5000=$C$2)*(Data!$C$1:$C$5000=F$2),0),5)</f>
        <v>0.55730000000000002</v>
      </c>
      <c r="G5" s="12">
        <f t="array" ref="G5">INDEX(Data!$A$1:$E$5000,MATCH(1,(Data!$A$1:$A$5000=$C5)*(Data!$D$1:$D$5000=$C$2)*(Data!$C$1:$C$5000=G$2),0),5)</f>
        <v>0.17780000000000001</v>
      </c>
      <c r="H5" s="12">
        <f t="array" ref="H5">INDEX(Data!$A$1:$E$5000,MATCH(1,(Data!$A$1:$A$5000=$C5)*(Data!$D$1:$D$5000=$C$2)*(Data!$C$1:$C$5000=H$2),0),5)</f>
        <v>-0.1515</v>
      </c>
      <c r="I5" s="12">
        <f t="array" ref="I5">INDEX(Data!$A$1:$E$5000,MATCH(1,(Data!$A$1:$A$5000=$C5)*(Data!$D$1:$D$5000=$C$2)*(Data!$C$1:$C$5000=I$2),0),5)</f>
        <v>-2E-3</v>
      </c>
      <c r="J5" s="12">
        <f t="array" ref="J5">INDEX(Data!$A$1:$E$5000,MATCH(1,(Data!$A$1:$A$5000=$C5)*(Data!$D$1:$D$5000=$C$2)*(Data!$C$1:$C$5000=J$2),0),5)</f>
        <v>0.1678</v>
      </c>
      <c r="K5" s="12">
        <f t="array" ref="K5">INDEX(Data!$A$1:$E$5000,MATCH(1,(Data!$A$1:$A$5000=$C5)*(Data!$D$1:$D$5000=$C$2)*(Data!$C$1:$C$5000=K$2),0),5)</f>
        <v>0.125</v>
      </c>
      <c r="L5" s="12">
        <f t="array" ref="L5">INDEX(Data!$A$1:$E$5000,MATCH(1,(Data!$A$1:$A$5000=$C5)*(Data!$D$1:$D$5000=$C$2)*(Data!$C$1:$C$5000=L$2),0),5)</f>
        <v>0.14849999999999999</v>
      </c>
      <c r="M5" s="12">
        <f t="array" ref="M5">INDEX(Data!$A$1:$E$5000,MATCH(1,(Data!$A$1:$A$5000=$C5)*(Data!$D$1:$D$5000=$C$2)*(Data!$C$1:$C$5000=M$2),0),5)</f>
        <v>0.22600000000000001</v>
      </c>
      <c r="N5" s="12">
        <f t="array" ref="N5">INDEX(Data!$A$1:$E$5000,MATCH(1,(Data!$A$1:$A$5000=$C5)*(Data!$D$1:$D$5000=$C$2)*(Data!$C$1:$C$5000=N$2),0),5)</f>
        <v>0.13220000000000001</v>
      </c>
      <c r="O5" s="12">
        <f t="array" ref="O5">INDEX(Data!$A$1:$E$5000,MATCH(1,(Data!$A$1:$A$5000=$C5)*(Data!$D$1:$D$5000=$C$2)*(Data!$C$1:$C$5000=O$2),0),5)</f>
        <v>-8.6599999999999996E-2</v>
      </c>
      <c r="P5" s="12">
        <f t="array" ref="P5">INDEX(Data!$A$1:$E$5000,MATCH(1,(Data!$A$1:$A$5000=$C5)*(Data!$D$1:$D$5000=$C$2)*(Data!$C$1:$C$5000=P$2),0),5)</f>
        <v>0.1086</v>
      </c>
      <c r="Q5" s="12">
        <f t="array" ref="Q5">INDEX(Data!$A$1:$E$5000,MATCH(1,(Data!$A$1:$A$5000=$C5)*(Data!$D$1:$D$5000=$C$2)*(Data!$C$1:$C$5000=Q$2),0),5)</f>
        <v>7.9399999999999998E-2</v>
      </c>
      <c r="R5" s="12">
        <f t="array" ref="R5">INDEX(Data!$A$1:$E$5000,MATCH(1,(Data!$A$1:$A$5000=$C5)*(Data!$D$1:$D$5000=$C$2)*(Data!$C$1:$C$5000=R$2),0),5)</f>
        <v>6.5799999999999997E-2</v>
      </c>
      <c r="S5" s="12">
        <f t="array" ref="S5">INDEX(Data!$A$1:$E$5000,MATCH(1,(Data!$A$1:$A$5000=$C5)*(Data!$D$1:$D$5000=$C$2)*(Data!$C$1:$C$5000=S$2),0),5)</f>
        <v>5.5300000000000002E-2</v>
      </c>
      <c r="T5" s="12">
        <f t="array" ref="T5">INDEX(Data!$A$1:$E$5000,MATCH(1,(Data!$A$1:$A$5000=$C5)*(Data!$D$1:$D$5000=$C$2)*(Data!$C$1:$C$5000=T$2),0),5)</f>
        <v>-3.0099999999999998E-2</v>
      </c>
      <c r="U5" s="12">
        <f t="array" ref="U5">INDEX(Data!$A$1:$E$5000,MATCH(1,(Data!$A$1:$A$5000=$C5)*(Data!$D$1:$D$5000=$C$2)*(Data!$C$1:$C$5000=U$2),0),5)</f>
        <v>4.2799999999999998E-2</v>
      </c>
      <c r="V5" s="12">
        <f t="array" ref="V5">INDEX(Data!$A$1:$E$5000,MATCH(1,(Data!$A$1:$A$5000=$C5)*(Data!$D$1:$D$5000=$C$2)*(Data!$C$1:$C$5000=V$2),0),5)</f>
        <v>4.8500000000000001E-2</v>
      </c>
    </row>
    <row r="6" spans="1:25">
      <c r="A6" s="2">
        <v>3</v>
      </c>
      <c r="B6" s="11" t="str">
        <f>VLOOKUP(C6,Data!$A$1:$B$5000,2,FALSE)</f>
        <v>EMC Corporation</v>
      </c>
      <c r="C6" s="1" t="str">
        <f>'Regression Scenarios details'!B4</f>
        <v>EMC</v>
      </c>
      <c r="D6" s="12" t="e">
        <f t="array" ref="D6">INDEX(Data!$A$1:$E$5000,MATCH(1,(Data!$A$1:$A$5000=$C6)*(Data!$D$1:$D$5000=$C$2)*(Data!$C$1:$C$5000=D$2),0),5)</f>
        <v>#N/A</v>
      </c>
      <c r="E6" s="12" t="e">
        <f t="array" ref="E6">INDEX(Data!$A$1:$E$5000,MATCH(1,(Data!$A$1:$A$5000=$C6)*(Data!$D$1:$D$5000=$C$2)*(Data!$C$1:$C$5000=E$2),0),5)</f>
        <v>#N/A</v>
      </c>
      <c r="F6" s="12">
        <f t="array" ref="F6">INDEX(Data!$A$1:$E$5000,MATCH(1,(Data!$A$1:$A$5000=$C6)*(Data!$D$1:$D$5000=$C$2)*(Data!$C$1:$C$5000=F$2),0),5)</f>
        <v>0.69</v>
      </c>
      <c r="G6" s="12">
        <f t="array" ref="G6">INDEX(Data!$A$1:$E$5000,MATCH(1,(Data!$A$1:$A$5000=$C6)*(Data!$D$1:$D$5000=$C$2)*(Data!$C$1:$C$5000=G$2),0),5)</f>
        <v>0.32119999999999999</v>
      </c>
      <c r="H6" s="12">
        <f t="array" ref="H6">INDEX(Data!$A$1:$E$5000,MATCH(1,(Data!$A$1:$A$5000=$C6)*(Data!$D$1:$D$5000=$C$2)*(Data!$C$1:$C$5000=H$2),0),5)</f>
        <v>-0.2009</v>
      </c>
      <c r="I6" s="12">
        <f t="array" ref="I6">INDEX(Data!$A$1:$E$5000,MATCH(1,(Data!$A$1:$A$5000=$C6)*(Data!$D$1:$D$5000=$C$2)*(Data!$C$1:$C$5000=I$2),0),5)</f>
        <v>-0.23300000000000001</v>
      </c>
      <c r="J6" s="12">
        <f t="array" ref="J6">INDEX(Data!$A$1:$E$5000,MATCH(1,(Data!$A$1:$A$5000=$C6)*(Data!$D$1:$D$5000=$C$2)*(Data!$C$1:$C$5000=J$2),0),5)</f>
        <v>0.14680000000000001</v>
      </c>
      <c r="K6" s="12">
        <f t="array" ref="K6">INDEX(Data!$A$1:$E$5000,MATCH(1,(Data!$A$1:$A$5000=$C6)*(Data!$D$1:$D$5000=$C$2)*(Data!$C$1:$C$5000=K$2),0),5)</f>
        <v>0.31950000000000001</v>
      </c>
      <c r="L6" s="12">
        <f t="array" ref="L6">INDEX(Data!$A$1:$E$5000,MATCH(1,(Data!$A$1:$A$5000=$C6)*(Data!$D$1:$D$5000=$C$2)*(Data!$C$1:$C$5000=L$2),0),5)</f>
        <v>0.17430000000000001</v>
      </c>
      <c r="M6" s="12">
        <f t="array" ref="M6">INDEX(Data!$A$1:$E$5000,MATCH(1,(Data!$A$1:$A$5000=$C6)*(Data!$D$1:$D$5000=$C$2)*(Data!$C$1:$C$5000=M$2),0),5)</f>
        <v>0.15429999999999999</v>
      </c>
      <c r="N6" s="12">
        <f t="array" ref="N6">INDEX(Data!$A$1:$E$5000,MATCH(1,(Data!$A$1:$A$5000=$C6)*(Data!$D$1:$D$5000=$C$2)*(Data!$C$1:$C$5000=N$2),0),5)</f>
        <v>0.186</v>
      </c>
      <c r="O6" s="12">
        <f t="array" ref="O6">INDEX(Data!$A$1:$E$5000,MATCH(1,(Data!$A$1:$A$5000=$C6)*(Data!$D$1:$D$5000=$C$2)*(Data!$C$1:$C$5000=O$2),0),5)</f>
        <v>0.1244</v>
      </c>
      <c r="P6" s="12">
        <f t="array" ref="P6">INDEX(Data!$A$1:$E$5000,MATCH(1,(Data!$A$1:$A$5000=$C6)*(Data!$D$1:$D$5000=$C$2)*(Data!$C$1:$C$5000=P$2),0),5)</f>
        <v>-5.7200000000000001E-2</v>
      </c>
      <c r="Q6" s="12">
        <f t="array" ref="Q6">INDEX(Data!$A$1:$E$5000,MATCH(1,(Data!$A$1:$A$5000=$C6)*(Data!$D$1:$D$5000=$C$2)*(Data!$C$1:$C$5000=Q$2),0),5)</f>
        <v>0.21310000000000001</v>
      </c>
      <c r="R6" s="12">
        <f t="array" ref="R6">INDEX(Data!$A$1:$E$5000,MATCH(1,(Data!$A$1:$A$5000=$C6)*(Data!$D$1:$D$5000=$C$2)*(Data!$C$1:$C$5000=R$2),0),5)</f>
        <v>0.1759</v>
      </c>
      <c r="S6" s="12">
        <f t="array" ref="S6">INDEX(Data!$A$1:$E$5000,MATCH(1,(Data!$A$1:$A$5000=$C6)*(Data!$D$1:$D$5000=$C$2)*(Data!$C$1:$C$5000=S$2),0),5)</f>
        <v>8.5300000000000001E-2</v>
      </c>
      <c r="T6" s="12">
        <f t="array" ref="T6">INDEX(Data!$A$1:$E$5000,MATCH(1,(Data!$A$1:$A$5000=$C6)*(Data!$D$1:$D$5000=$C$2)*(Data!$C$1:$C$5000=T$2),0),5)</f>
        <v>6.9500000000000006E-2</v>
      </c>
      <c r="U6" s="12">
        <f t="array" ref="U6">INDEX(Data!$A$1:$E$5000,MATCH(1,(Data!$A$1:$A$5000=$C6)*(Data!$D$1:$D$5000=$C$2)*(Data!$C$1:$C$5000=U$2),0),5)</f>
        <v>5.2499999999999998E-2</v>
      </c>
      <c r="V6" s="12">
        <f t="array" ref="V6">INDEX(Data!$A$1:$E$5000,MATCH(1,(Data!$A$1:$A$5000=$C6)*(Data!$D$1:$D$5000=$C$2)*(Data!$C$1:$C$5000=V$2),0),5)</f>
        <v>2.76E-2</v>
      </c>
    </row>
    <row r="7" spans="1:25">
      <c r="A7" s="2">
        <v>4</v>
      </c>
      <c r="B7" s="11" t="str">
        <f>VLOOKUP(C7,Data!$A$1:$B$5000,2,FALSE)</f>
        <v>HP Inc.</v>
      </c>
      <c r="C7" s="1" t="str">
        <f>'Regression Scenarios details'!B5</f>
        <v>HPQ</v>
      </c>
      <c r="D7" s="12" t="e">
        <f t="array" ref="D7">INDEX(Data!$A$1:$E$5000,MATCH(1,(Data!$A$1:$A$5000=$C7)*(Data!$D$1:$D$5000=$C$2)*(Data!$C$1:$C$5000=D$2),0),5)</f>
        <v>#N/A</v>
      </c>
      <c r="E7" s="12">
        <f t="array" ref="E7">INDEX(Data!$A$1:$E$5000,MATCH(1,(Data!$A$1:$A$5000=$C7)*(Data!$D$1:$D$5000=$C$2)*(Data!$C$1:$C$5000=E$2),0),5)</f>
        <v>-9.9699999999999997E-2</v>
      </c>
      <c r="F7" s="12">
        <f t="array" ref="F7">INDEX(Data!$A$1:$E$5000,MATCH(1,(Data!$A$1:$A$5000=$C7)*(Data!$D$1:$D$5000=$C$2)*(Data!$C$1:$C$5000=F$2),0),5)</f>
        <v>0.15129999999999999</v>
      </c>
      <c r="G7" s="12">
        <f t="array" ref="G7">INDEX(Data!$A$1:$E$5000,MATCH(1,(Data!$A$1:$A$5000=$C7)*(Data!$D$1:$D$5000=$C$2)*(Data!$C$1:$C$5000=G$2),0),5)</f>
        <v>-7.2900000000000006E-2</v>
      </c>
      <c r="H7" s="12">
        <f t="array" ref="H7">INDEX(Data!$A$1:$E$5000,MATCH(1,(Data!$A$1:$A$5000=$C7)*(Data!$D$1:$D$5000=$C$2)*(Data!$C$1:$C$5000=H$2),0),5)</f>
        <v>0.25119999999999998</v>
      </c>
      <c r="I7" s="12">
        <f t="array" ref="I7">INDEX(Data!$A$1:$E$5000,MATCH(1,(Data!$A$1:$A$5000=$C7)*(Data!$D$1:$D$5000=$C$2)*(Data!$C$1:$C$5000=I$2),0),5)</f>
        <v>0.29110000000000003</v>
      </c>
      <c r="J7" s="12">
        <f t="array" ref="J7">INDEX(Data!$A$1:$E$5000,MATCH(1,(Data!$A$1:$A$5000=$C7)*(Data!$D$1:$D$5000=$C$2)*(Data!$C$1:$C$5000=J$2),0),5)</f>
        <v>9.3700000000000006E-2</v>
      </c>
      <c r="K7" s="12">
        <f t="array" ref="K7">INDEX(Data!$A$1:$E$5000,MATCH(1,(Data!$A$1:$A$5000=$C7)*(Data!$D$1:$D$5000=$C$2)*(Data!$C$1:$C$5000=K$2),0),5)</f>
        <v>8.5000000000000006E-2</v>
      </c>
      <c r="L7" s="12">
        <f t="array" ref="L7">INDEX(Data!$A$1:$E$5000,MATCH(1,(Data!$A$1:$A$5000=$C7)*(Data!$D$1:$D$5000=$C$2)*(Data!$C$1:$C$5000=L$2),0),5)</f>
        <v>5.7200000000000001E-2</v>
      </c>
      <c r="M7" s="12">
        <f t="array" ref="M7">INDEX(Data!$A$1:$E$5000,MATCH(1,(Data!$A$1:$A$5000=$C7)*(Data!$D$1:$D$5000=$C$2)*(Data!$C$1:$C$5000=M$2),0),5)</f>
        <v>0.13780000000000001</v>
      </c>
      <c r="N7" s="12">
        <f t="array" ref="N7">INDEX(Data!$A$1:$E$5000,MATCH(1,(Data!$A$1:$A$5000=$C7)*(Data!$D$1:$D$5000=$C$2)*(Data!$C$1:$C$5000=N$2),0),5)</f>
        <v>0.13500000000000001</v>
      </c>
      <c r="O7" s="12">
        <f t="array" ref="O7">INDEX(Data!$A$1:$E$5000,MATCH(1,(Data!$A$1:$A$5000=$C7)*(Data!$D$1:$D$5000=$C$2)*(Data!$C$1:$C$5000=O$2),0),5)</f>
        <v>-3.2199999999999999E-2</v>
      </c>
      <c r="P7" s="12">
        <f t="array" ref="P7">INDEX(Data!$A$1:$E$5000,MATCH(1,(Data!$A$1:$A$5000=$C7)*(Data!$D$1:$D$5000=$C$2)*(Data!$C$1:$C$5000=P$2),0),5)</f>
        <v>0.1002</v>
      </c>
      <c r="Q7" s="12">
        <f t="array" ref="Q7">INDEX(Data!$A$1:$E$5000,MATCH(1,(Data!$A$1:$A$5000=$C7)*(Data!$D$1:$D$5000=$C$2)*(Data!$C$1:$C$5000=Q$2),0),5)</f>
        <v>9.5999999999999992E-3</v>
      </c>
      <c r="R7" s="12">
        <f t="array" ref="R7">INDEX(Data!$A$1:$E$5000,MATCH(1,(Data!$A$1:$A$5000=$C7)*(Data!$D$1:$D$5000=$C$2)*(Data!$C$1:$C$5000=R$2),0),5)</f>
        <v>-5.4100000000000002E-2</v>
      </c>
      <c r="S7" s="12">
        <f t="array" ref="S7">INDEX(Data!$A$1:$E$5000,MATCH(1,(Data!$A$1:$A$5000=$C7)*(Data!$D$1:$D$5000=$C$2)*(Data!$C$1:$C$5000=S$2),0),5)</f>
        <v>-6.7000000000000004E-2</v>
      </c>
      <c r="T7" s="12">
        <f t="array" ref="T7">INDEX(Data!$A$1:$E$5000,MATCH(1,(Data!$A$1:$A$5000=$C7)*(Data!$D$1:$D$5000=$C$2)*(Data!$C$1:$C$5000=T$2),0),5)</f>
        <v>-7.4999999999999997E-3</v>
      </c>
      <c r="U7" s="12">
        <f t="array" ref="U7">INDEX(Data!$A$1:$E$5000,MATCH(1,(Data!$A$1:$A$5000=$C7)*(Data!$D$1:$D$5000=$C$2)*(Data!$C$1:$C$5000=U$2),0),5)</f>
        <v>-7.2700000000000001E-2</v>
      </c>
      <c r="V7" s="12">
        <f t="array" ref="V7">INDEX(Data!$A$1:$E$5000,MATCH(1,(Data!$A$1:$A$5000=$C7)*(Data!$D$1:$D$5000=$C$2)*(Data!$C$1:$C$5000=V$2),0),5)</f>
        <v>-7.2700000000000001E-2</v>
      </c>
    </row>
    <row r="8" spans="1:25">
      <c r="A8" s="2">
        <v>5</v>
      </c>
      <c r="B8" s="11" t="str">
        <f>VLOOKUP(C8,Data!$A$1:$B$5000,2,FALSE)</f>
        <v>International Business Machines Corp</v>
      </c>
      <c r="C8" s="1" t="str">
        <f>'Regression Scenarios details'!B6</f>
        <v>IBM</v>
      </c>
      <c r="D8" s="12" t="e">
        <f t="array" ref="D8">INDEX(Data!$A$1:$E$5000,MATCH(1,(Data!$A$1:$A$5000=$C8)*(Data!$D$1:$D$5000=$C$2)*(Data!$C$1:$C$5000=D$2),0),5)</f>
        <v>#N/A</v>
      </c>
      <c r="E8" s="12" t="e">
        <f t="array" ref="E8">INDEX(Data!$A$1:$E$5000,MATCH(1,(Data!$A$1:$A$5000=$C8)*(Data!$D$1:$D$5000=$C$2)*(Data!$C$1:$C$5000=E$2),0),5)</f>
        <v>#N/A</v>
      </c>
      <c r="F8" s="12">
        <f t="array" ref="F8">INDEX(Data!$A$1:$E$5000,MATCH(1,(Data!$A$1:$A$5000=$C8)*(Data!$D$1:$D$5000=$C$2)*(Data!$C$1:$C$5000=F$2),0),5)</f>
        <v>7.1999999999999995E-2</v>
      </c>
      <c r="G8" s="12">
        <f t="array" ref="G8">INDEX(Data!$A$1:$E$5000,MATCH(1,(Data!$A$1:$A$5000=$C8)*(Data!$D$1:$D$5000=$C$2)*(Data!$C$1:$C$5000=G$2),0),5)</f>
        <v>9.7000000000000003E-3</v>
      </c>
      <c r="H8" s="12">
        <f t="array" ref="H8">INDEX(Data!$A$1:$E$5000,MATCH(1,(Data!$A$1:$A$5000=$C8)*(Data!$D$1:$D$5000=$C$2)*(Data!$C$1:$C$5000=H$2),0),5)</f>
        <v>-2.86E-2</v>
      </c>
      <c r="I8" s="12">
        <f t="array" ref="I8">INDEX(Data!$A$1:$E$5000,MATCH(1,(Data!$A$1:$A$5000=$C8)*(Data!$D$1:$D$5000=$C$2)*(Data!$C$1:$C$5000=I$2),0),5)</f>
        <v>-5.45E-2</v>
      </c>
      <c r="J8" s="12">
        <f t="array" ref="J8">INDEX(Data!$A$1:$E$5000,MATCH(1,(Data!$A$1:$A$5000=$C8)*(Data!$D$1:$D$5000=$C$2)*(Data!$C$1:$C$5000=J$2),0),5)</f>
        <v>9.7900000000000001E-2</v>
      </c>
      <c r="K8" s="12">
        <f t="array" ref="K8">INDEX(Data!$A$1:$E$5000,MATCH(1,(Data!$A$1:$A$5000=$C8)*(Data!$D$1:$D$5000=$C$2)*(Data!$C$1:$C$5000=K$2),0),5)</f>
        <v>8.0399999999999999E-2</v>
      </c>
      <c r="L8" s="12">
        <f t="array" ref="L8">INDEX(Data!$A$1:$E$5000,MATCH(1,(Data!$A$1:$A$5000=$C8)*(Data!$D$1:$D$5000=$C$2)*(Data!$C$1:$C$5000=L$2),0),5)</f>
        <v>-5.3600000000000002E-2</v>
      </c>
      <c r="M8" s="12">
        <f t="array" ref="M8">INDEX(Data!$A$1:$E$5000,MATCH(1,(Data!$A$1:$A$5000=$C8)*(Data!$D$1:$D$5000=$C$2)*(Data!$C$1:$C$5000=M$2),0),5)</f>
        <v>3.2000000000000002E-3</v>
      </c>
      <c r="N8" s="12">
        <f t="array" ref="N8">INDEX(Data!$A$1:$E$5000,MATCH(1,(Data!$A$1:$A$5000=$C8)*(Data!$D$1:$D$5000=$C$2)*(Data!$C$1:$C$5000=N$2),0),5)</f>
        <v>8.0500000000000002E-2</v>
      </c>
      <c r="O8" s="12">
        <f t="array" ref="O8">INDEX(Data!$A$1:$E$5000,MATCH(1,(Data!$A$1:$A$5000=$C8)*(Data!$D$1:$D$5000=$C$2)*(Data!$C$1:$C$5000=O$2),0),5)</f>
        <v>4.9000000000000002E-2</v>
      </c>
      <c r="P8" s="12">
        <f t="array" ref="P8">INDEX(Data!$A$1:$E$5000,MATCH(1,(Data!$A$1:$A$5000=$C8)*(Data!$D$1:$D$5000=$C$2)*(Data!$C$1:$C$5000=P$2),0),5)</f>
        <v>-7.5999999999999998E-2</v>
      </c>
      <c r="Q8" s="12">
        <f t="array" ref="Q8">INDEX(Data!$A$1:$E$5000,MATCH(1,(Data!$A$1:$A$5000=$C8)*(Data!$D$1:$D$5000=$C$2)*(Data!$C$1:$C$5000=Q$2),0),5)</f>
        <v>4.2900000000000001E-2</v>
      </c>
      <c r="R8" s="12">
        <f t="array" ref="R8">INDEX(Data!$A$1:$E$5000,MATCH(1,(Data!$A$1:$A$5000=$C8)*(Data!$D$1:$D$5000=$C$2)*(Data!$C$1:$C$5000=R$2),0),5)</f>
        <v>7.0499999999999993E-2</v>
      </c>
      <c r="S8" s="12">
        <f t="array" ref="S8">INDEX(Data!$A$1:$E$5000,MATCH(1,(Data!$A$1:$A$5000=$C8)*(Data!$D$1:$D$5000=$C$2)*(Data!$C$1:$C$5000=S$2),0),5)</f>
        <v>-2.2499999999999999E-2</v>
      </c>
      <c r="T8" s="12">
        <f t="array" ref="T8">INDEX(Data!$A$1:$E$5000,MATCH(1,(Data!$A$1:$A$5000=$C8)*(Data!$D$1:$D$5000=$C$2)*(Data!$C$1:$C$5000=T$2),0),5)</f>
        <v>-4.5499999999999999E-2</v>
      </c>
      <c r="U8" s="12">
        <f t="array" ref="U8">INDEX(Data!$A$1:$E$5000,MATCH(1,(Data!$A$1:$A$5000=$C8)*(Data!$D$1:$D$5000=$C$2)*(Data!$C$1:$C$5000=U$2),0),5)</f>
        <v>-6.9800000000000001E-2</v>
      </c>
      <c r="V8" s="12">
        <f t="array" ref="V8">INDEX(Data!$A$1:$E$5000,MATCH(1,(Data!$A$1:$A$5000=$C8)*(Data!$D$1:$D$5000=$C$2)*(Data!$C$1:$C$5000=V$2),0),5)</f>
        <v>-0.1414</v>
      </c>
    </row>
    <row r="9" spans="1:25">
      <c r="A9" s="2">
        <v>6</v>
      </c>
      <c r="B9" s="11" t="str">
        <f>VLOOKUP(C9,Data!$A$1:$B$5000,2,FALSE)</f>
        <v>Intel Corporation</v>
      </c>
      <c r="C9" s="1" t="str">
        <f>'Regression Scenarios details'!B7</f>
        <v>INTC</v>
      </c>
      <c r="D9" s="12" t="e">
        <f t="array" ref="D9">INDEX(Data!$A$1:$E$5000,MATCH(1,(Data!$A$1:$A$5000=$C9)*(Data!$D$1:$D$5000=$C$2)*(Data!$C$1:$C$5000=D$2),0),5)</f>
        <v>#N/A</v>
      </c>
      <c r="E9" s="12" t="e">
        <f t="array" ref="E9">INDEX(Data!$A$1:$E$5000,MATCH(1,(Data!$A$1:$A$5000=$C9)*(Data!$D$1:$D$5000=$C$2)*(Data!$C$1:$C$5000=E$2),0),5)</f>
        <v>#N/A</v>
      </c>
      <c r="F9" s="12">
        <f t="array" ref="F9">INDEX(Data!$A$1:$E$5000,MATCH(1,(Data!$A$1:$A$5000=$C9)*(Data!$D$1:$D$5000=$C$2)*(Data!$C$1:$C$5000=F$2),0),5)</f>
        <v>0.1186</v>
      </c>
      <c r="G9" s="12">
        <f t="array" ref="G9">INDEX(Data!$A$1:$E$5000,MATCH(1,(Data!$A$1:$A$5000=$C9)*(Data!$D$1:$D$5000=$C$2)*(Data!$C$1:$C$5000=G$2),0),5)</f>
        <v>0.14760000000000001</v>
      </c>
      <c r="H9" s="12">
        <f t="array" ref="H9">INDEX(Data!$A$1:$E$5000,MATCH(1,(Data!$A$1:$A$5000=$C9)*(Data!$D$1:$D$5000=$C$2)*(Data!$C$1:$C$5000=H$2),0),5)</f>
        <v>-0.21310000000000001</v>
      </c>
      <c r="I9" s="12">
        <f t="array" ref="I9">INDEX(Data!$A$1:$E$5000,MATCH(1,(Data!$A$1:$A$5000=$C9)*(Data!$D$1:$D$5000=$C$2)*(Data!$C$1:$C$5000=I$2),0),5)</f>
        <v>8.5000000000000006E-3</v>
      </c>
      <c r="J9" s="12">
        <f t="array" ref="J9">INDEX(Data!$A$1:$E$5000,MATCH(1,(Data!$A$1:$A$5000=$C9)*(Data!$D$1:$D$5000=$C$2)*(Data!$C$1:$C$5000=J$2),0),5)</f>
        <v>0.12620000000000001</v>
      </c>
      <c r="K9" s="12">
        <f t="array" ref="K9">INDEX(Data!$A$1:$E$5000,MATCH(1,(Data!$A$1:$A$5000=$C9)*(Data!$D$1:$D$5000=$C$2)*(Data!$C$1:$C$5000=K$2),0),5)</f>
        <v>0.13500000000000001</v>
      </c>
      <c r="L9" s="12">
        <f t="array" ref="L9">INDEX(Data!$A$1:$E$5000,MATCH(1,(Data!$A$1:$A$5000=$C9)*(Data!$D$1:$D$5000=$C$2)*(Data!$C$1:$C$5000=L$2),0),5)</f>
        <v>0.13500000000000001</v>
      </c>
      <c r="M9" s="12">
        <f t="array" ref="M9">INDEX(Data!$A$1:$E$5000,MATCH(1,(Data!$A$1:$A$5000=$C9)*(Data!$D$1:$D$5000=$C$2)*(Data!$C$1:$C$5000=M$2),0),5)</f>
        <v>-8.8700000000000001E-2</v>
      </c>
      <c r="N9" s="12">
        <f t="array" ref="N9">INDEX(Data!$A$1:$E$5000,MATCH(1,(Data!$A$1:$A$5000=$C9)*(Data!$D$1:$D$5000=$C$2)*(Data!$C$1:$C$5000=N$2),0),5)</f>
        <v>8.3400000000000002E-2</v>
      </c>
      <c r="O9" s="12">
        <f t="array" ref="O9">INDEX(Data!$A$1:$E$5000,MATCH(1,(Data!$A$1:$A$5000=$C9)*(Data!$D$1:$D$5000=$C$2)*(Data!$C$1:$C$5000=O$2),0),5)</f>
        <v>-1.95E-2</v>
      </c>
      <c r="P9" s="12">
        <f t="array" ref="P9">INDEX(Data!$A$1:$E$5000,MATCH(1,(Data!$A$1:$A$5000=$C9)*(Data!$D$1:$D$5000=$C$2)*(Data!$C$1:$C$5000=P$2),0),5)</f>
        <v>-6.54E-2</v>
      </c>
      <c r="Q9" s="12">
        <f t="array" ref="Q9">INDEX(Data!$A$1:$E$5000,MATCH(1,(Data!$A$1:$A$5000=$C9)*(Data!$D$1:$D$5000=$C$2)*(Data!$C$1:$C$5000=Q$2),0),5)</f>
        <v>0.2419</v>
      </c>
      <c r="R9" s="12">
        <f t="array" ref="R9">INDEX(Data!$A$1:$E$5000,MATCH(1,(Data!$A$1:$A$5000=$C9)*(Data!$D$1:$D$5000=$C$2)*(Data!$C$1:$C$5000=R$2),0),5)</f>
        <v>0.2379</v>
      </c>
      <c r="S9" s="12">
        <f t="array" ref="S9">INDEX(Data!$A$1:$E$5000,MATCH(1,(Data!$A$1:$A$5000=$C9)*(Data!$D$1:$D$5000=$C$2)*(Data!$C$1:$C$5000=S$2),0),5)</f>
        <v>-1.2200000000000001E-2</v>
      </c>
      <c r="T9" s="12">
        <f t="array" ref="T9">INDEX(Data!$A$1:$E$5000,MATCH(1,(Data!$A$1:$A$5000=$C9)*(Data!$D$1:$D$5000=$C$2)*(Data!$C$1:$C$5000=T$2),0),5)</f>
        <v>-1.1900000000000001E-2</v>
      </c>
      <c r="U9" s="12">
        <f t="array" ref="U9">INDEX(Data!$A$1:$E$5000,MATCH(1,(Data!$A$1:$A$5000=$C9)*(Data!$D$1:$D$5000=$C$2)*(Data!$C$1:$C$5000=U$2),0),5)</f>
        <v>0.06</v>
      </c>
      <c r="V9" s="12">
        <f t="array" ref="V9">INDEX(Data!$A$1:$E$5000,MATCH(1,(Data!$A$1:$A$5000=$C9)*(Data!$D$1:$D$5000=$C$2)*(Data!$C$1:$C$5000=V$2),0),5)</f>
        <v>3.3E-3</v>
      </c>
    </row>
    <row r="10" spans="1:25">
      <c r="A10" s="2">
        <v>7</v>
      </c>
      <c r="B10" s="11" t="str">
        <f>VLOOKUP(C10,Data!$A$1:$B$5000,2,FALSE)</f>
        <v>Microsoft Corporation</v>
      </c>
      <c r="C10" s="1" t="str">
        <f>'Regression Scenarios details'!B8</f>
        <v>MSFT</v>
      </c>
      <c r="D10" s="12" t="e">
        <f t="array" ref="D10">INDEX(Data!$A$1:$E$5000,MATCH(1,(Data!$A$1:$A$5000=$C10)*(Data!$D$1:$D$5000=$C$2)*(Data!$C$1:$C$5000=D$2),0),5)</f>
        <v>#N/A</v>
      </c>
      <c r="E10" s="12">
        <f t="array" ref="E10">INDEX(Data!$A$1:$E$5000,MATCH(1,(Data!$A$1:$A$5000=$C10)*(Data!$D$1:$D$5000=$C$2)*(Data!$C$1:$C$5000=E$2),0),5)</f>
        <v>0.3634</v>
      </c>
      <c r="F10" s="12">
        <f t="array" ref="F10">INDEX(Data!$A$1:$E$5000,MATCH(1,(Data!$A$1:$A$5000=$C10)*(Data!$D$1:$D$5000=$C$2)*(Data!$C$1:$C$5000=F$2),0),5)</f>
        <v>0.16250000000000001</v>
      </c>
      <c r="G10" s="12">
        <f t="array" ref="G10">INDEX(Data!$A$1:$E$5000,MATCH(1,(Data!$A$1:$A$5000=$C10)*(Data!$D$1:$D$5000=$C$2)*(Data!$C$1:$C$5000=G$2),0),5)</f>
        <v>0.1019</v>
      </c>
      <c r="H10" s="12">
        <f t="array" ref="H10">INDEX(Data!$A$1:$E$5000,MATCH(1,(Data!$A$1:$A$5000=$C10)*(Data!$D$1:$D$5000=$C$2)*(Data!$C$1:$C$5000=H$2),0),5)</f>
        <v>0.12130000000000001</v>
      </c>
      <c r="I10" s="12">
        <f t="array" ref="I10">INDEX(Data!$A$1:$E$5000,MATCH(1,(Data!$A$1:$A$5000=$C10)*(Data!$D$1:$D$5000=$C$2)*(Data!$C$1:$C$5000=I$2),0),5)</f>
        <v>0.13469999999999999</v>
      </c>
      <c r="J10" s="12">
        <f t="array" ref="J10">INDEX(Data!$A$1:$E$5000,MATCH(1,(Data!$A$1:$A$5000=$C10)*(Data!$D$1:$D$5000=$C$2)*(Data!$C$1:$C$5000=J$2),0),5)</f>
        <v>0.1444</v>
      </c>
      <c r="K10" s="12">
        <f t="array" ref="K10">INDEX(Data!$A$1:$E$5000,MATCH(1,(Data!$A$1:$A$5000=$C10)*(Data!$D$1:$D$5000=$C$2)*(Data!$C$1:$C$5000=K$2),0),5)</f>
        <v>8.0199999999999994E-2</v>
      </c>
      <c r="L10" s="12">
        <f t="array" ref="L10">INDEX(Data!$A$1:$E$5000,MATCH(1,(Data!$A$1:$A$5000=$C10)*(Data!$D$1:$D$5000=$C$2)*(Data!$C$1:$C$5000=L$2),0),5)</f>
        <v>0.1129</v>
      </c>
      <c r="M10" s="12">
        <f t="array" ref="M10">INDEX(Data!$A$1:$E$5000,MATCH(1,(Data!$A$1:$A$5000=$C10)*(Data!$D$1:$D$5000=$C$2)*(Data!$C$1:$C$5000=M$2),0),5)</f>
        <v>0.1545</v>
      </c>
      <c r="N10" s="12">
        <f t="array" ref="N10">INDEX(Data!$A$1:$E$5000,MATCH(1,(Data!$A$1:$A$5000=$C10)*(Data!$D$1:$D$5000=$C$2)*(Data!$C$1:$C$5000=N$2),0),5)</f>
        <v>0.18190000000000001</v>
      </c>
      <c r="O10" s="12">
        <f t="array" ref="O10">INDEX(Data!$A$1:$E$5000,MATCH(1,(Data!$A$1:$A$5000=$C10)*(Data!$D$1:$D$5000=$C$2)*(Data!$C$1:$C$5000=O$2),0),5)</f>
        <v>-3.2800000000000003E-2</v>
      </c>
      <c r="P10" s="12">
        <f t="array" ref="P10">INDEX(Data!$A$1:$E$5000,MATCH(1,(Data!$A$1:$A$5000=$C10)*(Data!$D$1:$D$5000=$C$2)*(Data!$C$1:$C$5000=P$2),0),5)</f>
        <v>6.93E-2</v>
      </c>
      <c r="Q10" s="12">
        <f t="array" ref="Q10">INDEX(Data!$A$1:$E$5000,MATCH(1,(Data!$A$1:$A$5000=$C10)*(Data!$D$1:$D$5000=$C$2)*(Data!$C$1:$C$5000=Q$2),0),5)</f>
        <v>0.11940000000000001</v>
      </c>
      <c r="R10" s="12">
        <f t="array" ref="R10">INDEX(Data!$A$1:$E$5000,MATCH(1,(Data!$A$1:$A$5000=$C10)*(Data!$D$1:$D$5000=$C$2)*(Data!$C$1:$C$5000=R$2),0),5)</f>
        <v>5.3999999999999999E-2</v>
      </c>
      <c r="S10" s="12">
        <f t="array" ref="S10">INDEX(Data!$A$1:$E$5000,MATCH(1,(Data!$A$1:$A$5000=$C10)*(Data!$D$1:$D$5000=$C$2)*(Data!$C$1:$C$5000=S$2),0),5)</f>
        <v>5.6000000000000001E-2</v>
      </c>
      <c r="T10" s="12">
        <f t="array" ref="T10">INDEX(Data!$A$1:$E$5000,MATCH(1,(Data!$A$1:$A$5000=$C10)*(Data!$D$1:$D$5000=$C$2)*(Data!$C$1:$C$5000=T$2),0),5)</f>
        <v>0.1154</v>
      </c>
      <c r="U10" s="12">
        <f t="array" ref="U10">INDEX(Data!$A$1:$E$5000,MATCH(1,(Data!$A$1:$A$5000=$C10)*(Data!$D$1:$D$5000=$C$2)*(Data!$C$1:$C$5000=U$2),0),5)</f>
        <v>7.7700000000000005E-2</v>
      </c>
      <c r="V10" s="12">
        <f t="array" ref="V10">INDEX(Data!$A$1:$E$5000,MATCH(1,(Data!$A$1:$A$5000=$C10)*(Data!$D$1:$D$5000=$C$2)*(Data!$C$1:$C$5000=V$2),0),5)</f>
        <v>-5.7500000000000002E-2</v>
      </c>
    </row>
    <row r="11" spans="1:25">
      <c r="A11" s="2">
        <v>8</v>
      </c>
      <c r="B11" s="11" t="str">
        <f>VLOOKUP(C11,Data!$A$1:$B$5000,2,FALSE)</f>
        <v>CA Inc.</v>
      </c>
      <c r="C11" s="1" t="str">
        <f>'Regression Scenarios details'!B9</f>
        <v>CA</v>
      </c>
      <c r="D11" s="12" t="e">
        <f t="array" ref="D11">INDEX(Data!$A$1:$E$5000,MATCH(1,(Data!$A$1:$A$5000=$C11)*(Data!$D$1:$D$5000=$C$2)*(Data!$C$1:$C$5000=D$2),0),5)</f>
        <v>#N/A</v>
      </c>
      <c r="E11" s="12">
        <f t="array" ref="E11">INDEX(Data!$A$1:$E$5000,MATCH(1,(Data!$A$1:$A$5000=$C11)*(Data!$D$1:$D$5000=$C$2)*(Data!$C$1:$C$5000=E$2),0),5)</f>
        <v>0.1132</v>
      </c>
      <c r="F11" s="12">
        <f t="array" ref="F11">INDEX(Data!$A$1:$E$5000,MATCH(1,(Data!$A$1:$A$5000=$C11)*(Data!$D$1:$D$5000=$C$2)*(Data!$C$1:$C$5000=F$2),0),5)</f>
        <v>0.1618</v>
      </c>
      <c r="G11" s="12">
        <f t="array" ref="G11">INDEX(Data!$A$1:$E$5000,MATCH(1,(Data!$A$1:$A$5000=$C11)*(Data!$D$1:$D$5000=$C$2)*(Data!$C$1:$C$5000=G$2),0),5)</f>
        <v>-0.31209999999999999</v>
      </c>
      <c r="H11" s="12">
        <f t="array" ref="H11">INDEX(Data!$A$1:$E$5000,MATCH(1,(Data!$A$1:$A$5000=$C11)*(Data!$D$1:$D$5000=$C$2)*(Data!$C$1:$C$5000=H$2),0),5)</f>
        <v>-0.29389999999999999</v>
      </c>
      <c r="I11" s="12">
        <f t="array" ref="I11">INDEX(Data!$A$1:$E$5000,MATCH(1,(Data!$A$1:$A$5000=$C11)*(Data!$D$1:$D$5000=$C$2)*(Data!$C$1:$C$5000=I$2),0),5)</f>
        <v>5.1299999999999998E-2</v>
      </c>
      <c r="J11" s="12">
        <f t="array" ref="J11">INDEX(Data!$A$1:$E$5000,MATCH(1,(Data!$A$1:$A$5000=$C11)*(Data!$D$1:$D$5000=$C$2)*(Data!$C$1:$C$5000=J$2),0),5)</f>
        <v>5.1299999999999998E-2</v>
      </c>
      <c r="K11" s="12">
        <f t="array" ref="K11">INDEX(Data!$A$1:$E$5000,MATCH(1,(Data!$A$1:$A$5000=$C11)*(Data!$D$1:$D$5000=$C$2)*(Data!$C$1:$C$5000=K$2),0),5)</f>
        <v>8.6699999999999999E-2</v>
      </c>
      <c r="L11" s="12">
        <f t="array" ref="L11">INDEX(Data!$A$1:$E$5000,MATCH(1,(Data!$A$1:$A$5000=$C11)*(Data!$D$1:$D$5000=$C$2)*(Data!$C$1:$C$5000=L$2),0),5)</f>
        <v>6.6299999999999998E-2</v>
      </c>
      <c r="M11" s="12">
        <f t="array" ref="M11">INDEX(Data!$A$1:$E$5000,MATCH(1,(Data!$A$1:$A$5000=$C11)*(Data!$D$1:$D$5000=$C$2)*(Data!$C$1:$C$5000=M$2),0),5)</f>
        <v>3.8699999999999998E-2</v>
      </c>
      <c r="N11" s="12">
        <f t="array" ref="N11">INDEX(Data!$A$1:$E$5000,MATCH(1,(Data!$A$1:$A$5000=$C11)*(Data!$D$1:$D$5000=$C$2)*(Data!$C$1:$C$5000=N$2),0),5)</f>
        <v>8.4699999999999998E-2</v>
      </c>
      <c r="O11" s="12">
        <f t="array" ref="O11">INDEX(Data!$A$1:$E$5000,MATCH(1,(Data!$A$1:$A$5000=$C11)*(Data!$D$1:$D$5000=$C$2)*(Data!$C$1:$C$5000=O$2),0),5)</f>
        <v>-1.4E-3</v>
      </c>
      <c r="P11" s="12">
        <f t="array" ref="P11">INDEX(Data!$A$1:$E$5000,MATCH(1,(Data!$A$1:$A$5000=$C11)*(Data!$D$1:$D$5000=$C$2)*(Data!$C$1:$C$5000=P$2),0),5)</f>
        <v>1.9199999999999998E-2</v>
      </c>
      <c r="Q11" s="12">
        <f t="array" ref="Q11">INDEX(Data!$A$1:$E$5000,MATCH(1,(Data!$A$1:$A$5000=$C11)*(Data!$D$1:$D$5000=$C$2)*(Data!$C$1:$C$5000=Q$2),0),5)</f>
        <v>1.7500000000000002E-2</v>
      </c>
      <c r="R11" s="12">
        <f t="array" ref="R11">INDEX(Data!$A$1:$E$5000,MATCH(1,(Data!$A$1:$A$5000=$C11)*(Data!$D$1:$D$5000=$C$2)*(Data!$C$1:$C$5000=R$2),0),5)</f>
        <v>8.6900000000000005E-2</v>
      </c>
      <c r="S11" s="12">
        <f t="array" ref="S11">INDEX(Data!$A$1:$E$5000,MATCH(1,(Data!$A$1:$A$5000=$C11)*(Data!$D$1:$D$5000=$C$2)*(Data!$C$1:$C$5000=S$2),0),5)</f>
        <v>-3.5499999999999997E-2</v>
      </c>
      <c r="T11" s="12">
        <f t="array" ref="T11">INDEX(Data!$A$1:$E$5000,MATCH(1,(Data!$A$1:$A$5000=$C11)*(Data!$D$1:$D$5000=$C$2)*(Data!$C$1:$C$5000=T$2),0),5)</f>
        <v>-2.76E-2</v>
      </c>
      <c r="U11" s="12">
        <f t="array" ref="U11">INDEX(Data!$A$1:$E$5000,MATCH(1,(Data!$A$1:$A$5000=$C11)*(Data!$D$1:$D$5000=$C$2)*(Data!$C$1:$C$5000=U$2),0),5)</f>
        <v>-5.6000000000000001E-2</v>
      </c>
      <c r="V11" s="12">
        <f t="array" ref="V11">INDEX(Data!$A$1:$E$5000,MATCH(1,(Data!$A$1:$A$5000=$C11)*(Data!$D$1:$D$5000=$C$2)*(Data!$C$1:$C$5000=V$2),0),5)</f>
        <v>-6.5699999999999995E-2</v>
      </c>
    </row>
    <row r="12" spans="1:25">
      <c r="A12" s="2">
        <v>9</v>
      </c>
      <c r="B12" s="11" t="str">
        <f>VLOOKUP(C12,Data!$A$1:$B$5000,2,FALSE)</f>
        <v>salesforce.com Inc.</v>
      </c>
      <c r="C12" s="1" t="str">
        <f>'Regression Scenarios details'!B10</f>
        <v>CRM</v>
      </c>
      <c r="D12" s="12" t="e">
        <f t="array" ref="D12">INDEX(Data!$A$1:$E$5000,MATCH(1,(Data!$A$1:$A$5000=$C12)*(Data!$D$1:$D$5000=$C$2)*(Data!$C$1:$C$5000=D$2),0),5)</f>
        <v>#N/A</v>
      </c>
      <c r="E12" s="12" t="e">
        <f t="array" ref="E12">INDEX(Data!$A$1:$E$5000,MATCH(1,(Data!$A$1:$A$5000=$C12)*(Data!$D$1:$D$5000=$C$2)*(Data!$C$1:$C$5000=E$2),0),5)</f>
        <v>#N/A</v>
      </c>
      <c r="F12" s="12" t="e">
        <f t="array" ref="F12">INDEX(Data!$A$1:$E$5000,MATCH(1,(Data!$A$1:$A$5000=$C12)*(Data!$D$1:$D$5000=$C$2)*(Data!$C$1:$C$5000=F$2),0),5)</f>
        <v>#N/A</v>
      </c>
      <c r="G12" s="12" t="e">
        <f t="array" ref="G12">INDEX(Data!$A$1:$E$5000,MATCH(1,(Data!$A$1:$A$5000=$C12)*(Data!$D$1:$D$5000=$C$2)*(Data!$C$1:$C$5000=G$2),0),5)</f>
        <v>#N/A</v>
      </c>
      <c r="H12" s="12" t="e">
        <f t="array" ref="H12">INDEX(Data!$A$1:$E$5000,MATCH(1,(Data!$A$1:$A$5000=$C12)*(Data!$D$1:$D$5000=$C$2)*(Data!$C$1:$C$5000=H$2),0),5)</f>
        <v>#N/A</v>
      </c>
      <c r="I12" s="12" t="e">
        <f t="array" ref="I12">INDEX(Data!$A$1:$E$5000,MATCH(1,(Data!$A$1:$A$5000=$C12)*(Data!$D$1:$D$5000=$C$2)*(Data!$C$1:$C$5000=I$2),0),5)</f>
        <v>#N/A</v>
      </c>
      <c r="J12" s="12" t="e">
        <f t="array" ref="J12">INDEX(Data!$A$1:$E$5000,MATCH(1,(Data!$A$1:$A$5000=$C12)*(Data!$D$1:$D$5000=$C$2)*(Data!$C$1:$C$5000=J$2),0),5)</f>
        <v>#N/A</v>
      </c>
      <c r="K12" s="12" t="e">
        <f t="array" ref="K12">INDEX(Data!$A$1:$E$5000,MATCH(1,(Data!$A$1:$A$5000=$C12)*(Data!$D$1:$D$5000=$C$2)*(Data!$C$1:$C$5000=K$2),0),5)</f>
        <v>#N/A</v>
      </c>
      <c r="L12" s="12">
        <f t="array" ref="L12">INDEX(Data!$A$1:$E$5000,MATCH(1,(Data!$A$1:$A$5000=$C12)*(Data!$D$1:$D$5000=$C$2)*(Data!$C$1:$C$5000=L$2),0),5)</f>
        <v>0.75680000000000003</v>
      </c>
      <c r="M12" s="12">
        <f t="array" ref="M12">INDEX(Data!$A$1:$E$5000,MATCH(1,(Data!$A$1:$A$5000=$C12)*(Data!$D$1:$D$5000=$C$2)*(Data!$C$1:$C$5000=M$2),0),5)</f>
        <v>0.60429999999999995</v>
      </c>
      <c r="N12" s="12">
        <f t="array" ref="N12">INDEX(Data!$A$1:$E$5000,MATCH(1,(Data!$A$1:$A$5000=$C12)*(Data!$D$1:$D$5000=$C$2)*(Data!$C$1:$C$5000=N$2),0),5)</f>
        <v>0.50609999999999999</v>
      </c>
      <c r="O12" s="12">
        <f t="array" ref="O12">INDEX(Data!$A$1:$E$5000,MATCH(1,(Data!$A$1:$A$5000=$C12)*(Data!$D$1:$D$5000=$C$2)*(Data!$C$1:$C$5000=O$2),0),5)</f>
        <v>0.43819999999999998</v>
      </c>
      <c r="P12" s="12">
        <f t="array" ref="P12">INDEX(Data!$A$1:$E$5000,MATCH(1,(Data!$A$1:$A$5000=$C12)*(Data!$D$1:$D$5000=$C$2)*(Data!$C$1:$C$5000=P$2),0),5)</f>
        <v>0.21249999999999999</v>
      </c>
      <c r="Q12" s="12">
        <f t="array" ref="Q12">INDEX(Data!$A$1:$E$5000,MATCH(1,(Data!$A$1:$A$5000=$C12)*(Data!$D$1:$D$5000=$C$2)*(Data!$C$1:$C$5000=Q$2),0),5)</f>
        <v>0.26929999999999998</v>
      </c>
      <c r="R12" s="12">
        <f t="array" ref="R12">INDEX(Data!$A$1:$E$5000,MATCH(1,(Data!$A$1:$A$5000=$C12)*(Data!$D$1:$D$5000=$C$2)*(Data!$C$1:$C$5000=R$2),0),5)</f>
        <v>0.36770000000000003</v>
      </c>
      <c r="S12" s="12">
        <f t="array" ref="S12">INDEX(Data!$A$1:$E$5000,MATCH(1,(Data!$A$1:$A$5000=$C12)*(Data!$D$1:$D$5000=$C$2)*(Data!$C$1:$C$5000=S$2),0),5)</f>
        <v>0.3458</v>
      </c>
      <c r="T12" s="12">
        <f t="array" ref="T12">INDEX(Data!$A$1:$E$5000,MATCH(1,(Data!$A$1:$A$5000=$C12)*(Data!$D$1:$D$5000=$C$2)*(Data!$C$1:$C$5000=T$2),0),5)</f>
        <v>0.3347</v>
      </c>
      <c r="U12" s="12">
        <f t="array" ref="U12">INDEX(Data!$A$1:$E$5000,MATCH(1,(Data!$A$1:$A$5000=$C12)*(Data!$D$1:$D$5000=$C$2)*(Data!$C$1:$C$5000=U$2),0),5)</f>
        <v>0.32</v>
      </c>
      <c r="V12" s="12">
        <f t="array" ref="V12">INDEX(Data!$A$1:$E$5000,MATCH(1,(Data!$A$1:$A$5000=$C12)*(Data!$D$1:$D$5000=$C$2)*(Data!$C$1:$C$5000=V$2),0),5)</f>
        <v>0.24199999999999999</v>
      </c>
    </row>
    <row r="13" spans="1:25">
      <c r="A13" s="2">
        <v>10</v>
      </c>
      <c r="B13" s="11" t="str">
        <f>VLOOKUP(C13,Data!$A$1:$B$5000,2,FALSE)</f>
        <v>Accenture, PLC</v>
      </c>
      <c r="C13" s="1" t="str">
        <f>'Regression Scenarios details'!B11</f>
        <v>ACN</v>
      </c>
      <c r="D13" s="12" t="e">
        <f t="array" ref="D13">INDEX(Data!$A$1:$E$5000,MATCH(1,(Data!$A$1:$A$5000=$C13)*(Data!$D$1:$D$5000=$C$2)*(Data!$C$1:$C$5000=D$2),0),5)</f>
        <v>#N/A</v>
      </c>
      <c r="E13" s="12" t="e">
        <f t="array" ref="E13">INDEX(Data!$A$1:$E$5000,MATCH(1,(Data!$A$1:$A$5000=$C13)*(Data!$D$1:$D$5000=$C$2)*(Data!$C$1:$C$5000=E$2),0),5)</f>
        <v>#N/A</v>
      </c>
      <c r="F13" s="12" t="e">
        <f t="array" ref="F13">INDEX(Data!$A$1:$E$5000,MATCH(1,(Data!$A$1:$A$5000=$C13)*(Data!$D$1:$D$5000=$C$2)*(Data!$C$1:$C$5000=F$2),0),5)</f>
        <v>#N/A</v>
      </c>
      <c r="G13" s="12" t="e">
        <f t="array" ref="G13">INDEX(Data!$A$1:$E$5000,MATCH(1,(Data!$A$1:$A$5000=$C13)*(Data!$D$1:$D$5000=$C$2)*(Data!$C$1:$C$5000=G$2),0),5)</f>
        <v>#N/A</v>
      </c>
      <c r="H13" s="12" t="e">
        <f t="array" ref="H13">INDEX(Data!$A$1:$E$5000,MATCH(1,(Data!$A$1:$A$5000=$C13)*(Data!$D$1:$D$5000=$C$2)*(Data!$C$1:$C$5000=H$2),0),5)</f>
        <v>#N/A</v>
      </c>
      <c r="I13" s="12">
        <f t="array" ref="I13">INDEX(Data!$A$1:$E$5000,MATCH(1,(Data!$A$1:$A$5000=$C13)*(Data!$D$1:$D$5000=$C$2)*(Data!$C$1:$C$5000=I$2),0),5)</f>
        <v>2.23E-2</v>
      </c>
      <c r="J13" s="12">
        <f t="array" ref="J13">INDEX(Data!$A$1:$E$5000,MATCH(1,(Data!$A$1:$A$5000=$C13)*(Data!$D$1:$D$5000=$C$2)*(Data!$C$1:$C$5000=J$2),0),5)</f>
        <v>0.12809999999999999</v>
      </c>
      <c r="K13" s="12">
        <f t="array" ref="K13">INDEX(Data!$A$1:$E$5000,MATCH(1,(Data!$A$1:$A$5000=$C13)*(Data!$D$1:$D$5000=$C$2)*(Data!$C$1:$C$5000=K$2),0),5)</f>
        <v>0.13109999999999999</v>
      </c>
      <c r="L13" s="12">
        <f t="array" ref="L13">INDEX(Data!$A$1:$E$5000,MATCH(1,(Data!$A$1:$A$5000=$C13)*(Data!$D$1:$D$5000=$C$2)*(Data!$C$1:$C$5000=L$2),0),5)</f>
        <v>6.6299999999999998E-2</v>
      </c>
      <c r="M13" s="12">
        <f t="array" ref="M13">INDEX(Data!$A$1:$E$5000,MATCH(1,(Data!$A$1:$A$5000=$C13)*(Data!$D$1:$D$5000=$C$2)*(Data!$C$1:$C$5000=M$2),0),5)</f>
        <v>0.1769</v>
      </c>
      <c r="N13" s="12">
        <f t="array" ref="N13">INDEX(Data!$A$1:$E$5000,MATCH(1,(Data!$A$1:$A$5000=$C13)*(Data!$D$1:$D$5000=$C$2)*(Data!$C$1:$C$5000=N$2),0),5)</f>
        <v>0.18</v>
      </c>
      <c r="O13" s="12">
        <f t="array" ref="O13">INDEX(Data!$A$1:$E$5000,MATCH(1,(Data!$A$1:$A$5000=$C13)*(Data!$D$1:$D$5000=$C$2)*(Data!$C$1:$C$5000=O$2),0),5)</f>
        <v>-8.4699999999999998E-2</v>
      </c>
      <c r="P13" s="12">
        <f t="array" ref="P13">INDEX(Data!$A$1:$E$5000,MATCH(1,(Data!$A$1:$A$5000=$C13)*(Data!$D$1:$D$5000=$C$2)*(Data!$C$1:$C$5000=P$2),0),5)</f>
        <v>-3.3E-3</v>
      </c>
      <c r="Q13" s="12">
        <f t="array" ref="Q13">INDEX(Data!$A$1:$E$5000,MATCH(1,(Data!$A$1:$A$5000=$C13)*(Data!$D$1:$D$5000=$C$2)*(Data!$C$1:$C$5000=Q$2),0),5)</f>
        <v>0.18440000000000001</v>
      </c>
      <c r="R13" s="12">
        <f t="array" ref="R13">INDEX(Data!$A$1:$E$5000,MATCH(1,(Data!$A$1:$A$5000=$C13)*(Data!$D$1:$D$5000=$C$2)*(Data!$C$1:$C$5000=R$2),0),5)</f>
        <v>8.8700000000000001E-2</v>
      </c>
      <c r="S13" s="12">
        <f t="array" ref="S13">INDEX(Data!$A$1:$E$5000,MATCH(1,(Data!$A$1:$A$5000=$C13)*(Data!$D$1:$D$5000=$C$2)*(Data!$C$1:$C$5000=S$2),0),5)</f>
        <v>2.07E-2</v>
      </c>
      <c r="T13" s="12">
        <f t="array" ref="T13">INDEX(Data!$A$1:$E$5000,MATCH(1,(Data!$A$1:$A$5000=$C13)*(Data!$D$1:$D$5000=$C$2)*(Data!$C$1:$C$5000=T$2),0),5)</f>
        <v>4.87E-2</v>
      </c>
      <c r="U13" s="12">
        <f t="array" ref="U13">INDEX(Data!$A$1:$E$5000,MATCH(1,(Data!$A$1:$A$5000=$C13)*(Data!$D$1:$D$5000=$C$2)*(Data!$C$1:$C$5000=U$2),0),5)</f>
        <v>3.2599999999999997E-2</v>
      </c>
      <c r="V13" s="12">
        <f t="array" ref="V13">INDEX(Data!$A$1:$E$5000,MATCH(1,(Data!$A$1:$A$5000=$C13)*(Data!$D$1:$D$5000=$C$2)*(Data!$C$1:$C$5000=V$2),0),5)</f>
        <v>1.9099999999999999E-2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Regression Scenarios details</vt:lpstr>
      <vt:lpstr>Mgmt Proposal Scenario details</vt:lpstr>
      <vt:lpstr>SGA Sensitivity Analysis</vt:lpstr>
      <vt:lpstr>ROIC-peers</vt:lpstr>
      <vt:lpstr>NOPAT Margin-peers</vt:lpstr>
      <vt:lpstr>Capital Turnover-peers</vt:lpstr>
      <vt:lpstr>Revenue Growth-peers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David Trainer</cp:lastModifiedBy>
  <dcterms:created xsi:type="dcterms:W3CDTF">2016-01-28T20:37:25Z</dcterms:created>
  <dcterms:modified xsi:type="dcterms:W3CDTF">2016-02-18T15:57:06Z</dcterms:modified>
</cp:coreProperties>
</file>